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mincitco-my.sharepoint.com/personal/jolopez_mincit_gov_co/Documents/Documentos/Documentos propios/EDL/EVIDENCIAS/EVIDENCIAS/2026 - 2027/Prof Esp 15/1. Nuevos documentos MIOsoft/Migración/Gobierno informacion y estadistica/TE-PR-009 Gestion SYP info/"/>
    </mc:Choice>
  </mc:AlternateContent>
  <xr:revisionPtr revIDLastSave="3" documentId="8_{D3722F89-599F-41EE-A676-03E38CB5D0C7}" xr6:coauthVersionLast="47" xr6:coauthVersionMax="47" xr10:uidLastSave="{04F4786A-EC70-40E5-9930-A3CBDC195D50}"/>
  <bookViews>
    <workbookView xWindow="-120" yWindow="-120" windowWidth="29040" windowHeight="15720" tabRatio="702" xr2:uid="{00000000-000D-0000-FFFF-FFFF00000000}"/>
  </bookViews>
  <sheets>
    <sheet name="Matriz Riesgos " sheetId="1" r:id="rId1"/>
    <sheet name="Datos Validacion" sheetId="8" state="hidden" r:id="rId2"/>
    <sheet name="ZONAS DE RIESGO" sheetId="10" state="hidden" r:id="rId3"/>
    <sheet name="Mapa Riesgo Residual" sheetId="13" r:id="rId4"/>
    <sheet name="Tablas Prob-Imp" sheetId="9" state="hidden" r:id="rId5"/>
    <sheet name="Tipos de riesgos" sheetId="6" state="hidden" r:id="rId6"/>
    <sheet name="Eval Controles" sheetId="11" state="hidden" r:id="rId7"/>
    <sheet name="Plantilla Indicador R" sheetId="12" state="hidden" r:id="rId8"/>
  </sheets>
  <definedNames>
    <definedName name="_ftn1" localSheetId="5">'Tipos de riesgos'!#REF!</definedName>
    <definedName name="_ftnref1" localSheetId="5">'Tipos de riesgos'!$A$3</definedName>
    <definedName name="_Hlk36563630" localSheetId="6">'Eval Controles'!#REF!</definedName>
    <definedName name="_Toc40698339" localSheetId="5">'Tipos de riesgos'!$A$1</definedName>
    <definedName name="_Toc40698345" localSheetId="2">'ZONAS DE RIESGO'!#REF!</definedName>
    <definedName name="Proces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 i="8" l="1"/>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78" i="8"/>
  <c r="T79" i="8"/>
  <c r="T80" i="8"/>
  <c r="T81" i="8"/>
  <c r="T82" i="8"/>
  <c r="T83" i="8"/>
  <c r="T84" i="8"/>
  <c r="T85" i="8"/>
  <c r="T86" i="8"/>
  <c r="T87" i="8"/>
  <c r="T88" i="8"/>
  <c r="T89" i="8"/>
  <c r="T90" i="8"/>
  <c r="T91" i="8"/>
  <c r="T92" i="8"/>
  <c r="T93" i="8"/>
  <c r="T94" i="8"/>
  <c r="T95" i="8"/>
  <c r="T96" i="8"/>
  <c r="T97" i="8"/>
  <c r="T98" i="8"/>
  <c r="T99" i="8"/>
  <c r="T100" i="8"/>
  <c r="T101" i="8"/>
  <c r="T102" i="8"/>
  <c r="T103" i="8"/>
  <c r="T104" i="8"/>
  <c r="T105" i="8"/>
  <c r="T106" i="8"/>
  <c r="T107" i="8"/>
  <c r="T108" i="8"/>
  <c r="T109" i="8"/>
  <c r="T110" i="8"/>
  <c r="T111" i="8"/>
  <c r="T112" i="8"/>
  <c r="T113" i="8"/>
  <c r="T114" i="8"/>
  <c r="T22" i="8"/>
  <c r="AL28" i="1"/>
  <c r="AJ28" i="1"/>
  <c r="AA28" i="1"/>
  <c r="AU28" i="1" s="1"/>
  <c r="AT28" i="1" s="1"/>
  <c r="Y28" i="1"/>
  <c r="AS28" i="1" s="1"/>
  <c r="AR28" i="1" s="1"/>
  <c r="AL27" i="1"/>
  <c r="AJ27" i="1"/>
  <c r="AA27" i="1"/>
  <c r="AU27" i="1" s="1"/>
  <c r="AT27" i="1" s="1"/>
  <c r="Y27" i="1"/>
  <c r="AS27" i="1" s="1"/>
  <c r="AR27" i="1" s="1"/>
  <c r="AL26" i="1"/>
  <c r="AJ26" i="1"/>
  <c r="AA26" i="1"/>
  <c r="AU26" i="1" s="1"/>
  <c r="AT26" i="1" s="1"/>
  <c r="Y26" i="1"/>
  <c r="AS26" i="1" s="1"/>
  <c r="AR26" i="1" s="1"/>
  <c r="AL25" i="1"/>
  <c r="AJ25" i="1"/>
  <c r="AA25" i="1"/>
  <c r="AU25" i="1" s="1"/>
  <c r="AT25" i="1" s="1"/>
  <c r="Y25" i="1"/>
  <c r="AS25" i="1" s="1"/>
  <c r="AR25" i="1" s="1"/>
  <c r="AL24" i="1"/>
  <c r="AJ24" i="1"/>
  <c r="AA24" i="1"/>
  <c r="AU24" i="1" s="1"/>
  <c r="AT24" i="1" s="1"/>
  <c r="Y24" i="1"/>
  <c r="AS24" i="1" s="1"/>
  <c r="AR24" i="1" s="1"/>
  <c r="AL23" i="1"/>
  <c r="AJ23" i="1"/>
  <c r="AA23" i="1"/>
  <c r="AU23" i="1" s="1"/>
  <c r="AT23" i="1" s="1"/>
  <c r="Y23" i="1"/>
  <c r="AS23" i="1" s="1"/>
  <c r="AR23" i="1" s="1"/>
  <c r="AL22" i="1"/>
  <c r="AJ22" i="1"/>
  <c r="AA22" i="1"/>
  <c r="AU22" i="1" s="1"/>
  <c r="AT22" i="1" s="1"/>
  <c r="Y22" i="1"/>
  <c r="AS22" i="1" s="1"/>
  <c r="AR22" i="1" s="1"/>
  <c r="AL21" i="1"/>
  <c r="AJ21" i="1"/>
  <c r="AA21" i="1"/>
  <c r="AU21" i="1" s="1"/>
  <c r="AT21" i="1" s="1"/>
  <c r="Y21" i="1"/>
  <c r="AS21" i="1" s="1"/>
  <c r="AR21" i="1" s="1"/>
  <c r="AL20" i="1"/>
  <c r="AJ20" i="1"/>
  <c r="AA20" i="1"/>
  <c r="AU20" i="1" s="1"/>
  <c r="AT20" i="1" s="1"/>
  <c r="Y20" i="1"/>
  <c r="AS20" i="1" s="1"/>
  <c r="AR20" i="1" s="1"/>
  <c r="AL19" i="1"/>
  <c r="AJ19" i="1"/>
  <c r="AA19" i="1"/>
  <c r="AU19" i="1" s="1"/>
  <c r="AT19" i="1" s="1"/>
  <c r="Y19" i="1"/>
  <c r="AS19" i="1" s="1"/>
  <c r="AR19" i="1" s="1"/>
  <c r="AL18" i="1"/>
  <c r="AJ18" i="1"/>
  <c r="AA18" i="1"/>
  <c r="AU18" i="1" s="1"/>
  <c r="AT18" i="1" s="1"/>
  <c r="Y18" i="1"/>
  <c r="AS18" i="1" s="1"/>
  <c r="AR18" i="1" s="1"/>
  <c r="AL17" i="1"/>
  <c r="AJ17" i="1"/>
  <c r="AA17" i="1"/>
  <c r="AU17" i="1" s="1"/>
  <c r="AT17" i="1" s="1"/>
  <c r="Y17" i="1"/>
  <c r="AS17" i="1" s="1"/>
  <c r="AR17" i="1" s="1"/>
  <c r="AL16" i="1"/>
  <c r="AJ16" i="1"/>
  <c r="AA16" i="1"/>
  <c r="AU16" i="1" s="1"/>
  <c r="AT16" i="1" s="1"/>
  <c r="Y16" i="1"/>
  <c r="AS16" i="1" s="1"/>
  <c r="AR16" i="1" s="1"/>
  <c r="AL15" i="1"/>
  <c r="AJ15" i="1"/>
  <c r="AA15" i="1"/>
  <c r="AU15" i="1" s="1"/>
  <c r="AT15" i="1" s="1"/>
  <c r="Y15" i="1"/>
  <c r="AS15" i="1" s="1"/>
  <c r="AR15" i="1" s="1"/>
  <c r="AL14" i="1"/>
  <c r="AJ14" i="1"/>
  <c r="AA14" i="1"/>
  <c r="AU14" i="1" s="1"/>
  <c r="AT14" i="1" s="1"/>
  <c r="Y14" i="1"/>
  <c r="AS14" i="1" s="1"/>
  <c r="AR14" i="1" s="1"/>
  <c r="AL13" i="1"/>
  <c r="AJ13" i="1"/>
  <c r="AA13" i="1"/>
  <c r="Y13" i="1"/>
  <c r="AS13" i="1" s="1"/>
  <c r="AR13" i="1" s="1"/>
  <c r="AJ12" i="1"/>
  <c r="AL12" i="1"/>
  <c r="AQ15" i="1" l="1"/>
  <c r="AQ13" i="1"/>
  <c r="AQ16" i="1"/>
  <c r="AQ18" i="1"/>
  <c r="AQ19" i="1"/>
  <c r="AQ23" i="1"/>
  <c r="AQ25" i="1"/>
  <c r="AQ27" i="1"/>
  <c r="AU13" i="1"/>
  <c r="AT13" i="1" s="1"/>
  <c r="AQ26" i="1"/>
  <c r="AQ24" i="1"/>
  <c r="AQ28" i="1"/>
  <c r="AQ21" i="1"/>
  <c r="AQ22" i="1"/>
  <c r="AQ14" i="1"/>
  <c r="AQ17" i="1"/>
  <c r="AQ20" i="1"/>
  <c r="AQ12" i="1"/>
  <c r="AA12" i="1" l="1"/>
  <c r="Y12" i="1"/>
  <c r="AU12" i="1" l="1"/>
  <c r="AT12" i="1" s="1"/>
  <c r="AS12" i="1"/>
  <c r="AR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AC9" authorId="0" shapeId="0" xr:uid="{00000000-0006-0000-0000-000001000000}">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10" authorId="0" shapeId="0" xr:uid="{00000000-0006-0000-0000-000002000000}">
      <text>
        <r>
          <rPr>
            <sz val="9"/>
            <color indexed="81"/>
            <rFont val="Tahoma"/>
            <family val="2"/>
          </rPr>
          <t xml:space="preserve">Identificar si el riesgo a describir es para: 
Un proceso, Un proyecto de Inversión o un Sistema de Gestión. </t>
        </r>
      </text>
    </comment>
    <comment ref="B10" authorId="0" shapeId="0" xr:uid="{00000000-0006-0000-0000-000003000000}">
      <text>
        <r>
          <rPr>
            <sz val="9"/>
            <color indexed="81"/>
            <rFont val="Tahoma"/>
            <family val="2"/>
          </rPr>
          <t>Relacionar el nombre del Proceso, Sistema de Gestión o Proyecto de Inversión, según aplique. Ej: Gestión del Talento Humano</t>
        </r>
      </text>
    </comment>
    <comment ref="Q10" authorId="1" shapeId="0" xr:uid="{00000000-0006-0000-0000-000004000000}">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R10" authorId="0" shapeId="0" xr:uid="{00000000-0006-0000-0000-000005000000}">
      <text>
        <r>
          <rPr>
            <b/>
            <sz val="9"/>
            <color indexed="81"/>
            <rFont val="Tahoma"/>
            <family val="2"/>
          </rPr>
          <t>Seleccionar según corresponda</t>
        </r>
      </text>
    </comment>
    <comment ref="S10" authorId="1" shapeId="0" xr:uid="{00000000-0006-0000-0000-000006000000}">
      <text>
        <r>
          <rPr>
            <sz val="9"/>
            <color indexed="81"/>
            <rFont val="Tahoma"/>
            <family val="2"/>
          </rPr>
          <t>Seleccione según corresponda</t>
        </r>
      </text>
    </comment>
    <comment ref="T10" authorId="2" shapeId="0" xr:uid="{00000000-0006-0000-0000-000007000000}">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U10" authorId="1" shapeId="0" xr:uid="{00000000-0006-0000-0000-000008000000}">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V10" authorId="2" shapeId="0" xr:uid="{00000000-0006-0000-0000-000009000000}">
      <text>
        <r>
          <rPr>
            <sz val="9"/>
            <color indexed="81"/>
            <rFont val="Tahoma"/>
            <family val="2"/>
          </rPr>
          <t>La fuente que origina la causa es interna (del Ministerio) o externa (fuera del Ministerio)</t>
        </r>
      </text>
    </comment>
    <comment ref="W10" authorId="2" shapeId="0" xr:uid="{00000000-0006-0000-0000-00000A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X10" authorId="2" shapeId="0" xr:uid="{00000000-0006-0000-0000-00000B000000}">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Z10" authorId="2" shapeId="0" xr:uid="{00000000-0006-0000-0000-00000C000000}">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AB10" authorId="2" shapeId="0" xr:uid="{00000000-0006-0000-0000-00000D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AD10" authorId="1" shapeId="0" xr:uid="{00000000-0006-0000-0000-00000E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O10" authorId="3" shapeId="0" xr:uid="{00000000-0006-0000-0000-00000F000000}">
      <text>
        <r>
          <rPr>
            <sz val="9"/>
            <color indexed="81"/>
            <rFont val="Tahoma"/>
            <family val="2"/>
          </rPr>
          <t xml:space="preserve">Considerar la documentación con la cual se soporte la efectividad del Control. 
Ej: Listas de Chequeo, registros, actas etc. </t>
        </r>
      </text>
    </comment>
    <comment ref="AR10" authorId="2" shapeId="0" xr:uid="{00000000-0006-0000-0000-000010000000}">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T10" authorId="2" shapeId="0" xr:uid="{00000000-0006-0000-0000-000011000000}">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V10" authorId="1" shapeId="0" xr:uid="{00000000-0006-0000-0000-000012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W10" authorId="0" shapeId="0" xr:uid="{00000000-0006-0000-0000-000013000000}">
      <text>
        <r>
          <rPr>
            <b/>
            <sz val="9"/>
            <color indexed="81"/>
            <rFont val="Tahoma"/>
            <family val="2"/>
          </rPr>
          <t>Seleccione según corresponda</t>
        </r>
      </text>
    </comment>
    <comment ref="AG11" authorId="0" shapeId="0" xr:uid="{00000000-0006-0000-0000-000014000000}">
      <text>
        <r>
          <rPr>
            <sz val="9"/>
            <color indexed="81"/>
            <rFont val="Tahoma"/>
            <family val="2"/>
          </rPr>
          <t xml:space="preserve">Hace referencia a cada cuanto se ejecuta el control en terminos de tiempo. </t>
        </r>
      </text>
    </comment>
    <comment ref="AH11" authorId="0" shapeId="0" xr:uid="{00000000-0006-0000-0000-000015000000}">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AI11" authorId="1" shapeId="0" xr:uid="{00000000-0006-0000-0000-000016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AK11" authorId="0" shapeId="0" xr:uid="{00000000-0006-0000-0000-000017000000}">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M11" authorId="0" shapeId="0" xr:uid="{00000000-0006-0000-0000-000018000000}">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<sst xmlns="http://schemas.openxmlformats.org/spreadsheetml/2006/main" count="1522" uniqueCount="763">
  <si>
    <t>Proceso: Gobierno de Información y Estadística</t>
  </si>
  <si>
    <t>MATRIZ RIESGOS DE SEGURIDAD Y PRIVACIDAD DE LA INFORMACIÓN</t>
  </si>
  <si>
    <t>Código:</t>
  </si>
  <si>
    <t>TE-FM-019</t>
  </si>
  <si>
    <t>Versión:</t>
  </si>
  <si>
    <t>Fecha:</t>
  </si>
  <si>
    <t>FECHA DE ACTUALIZACIÓN DEL CONTENIDO:</t>
  </si>
  <si>
    <t>VERSIÓN DEL CONTENIDO:</t>
  </si>
  <si>
    <t>IDENTIFICACIÓN</t>
  </si>
  <si>
    <r>
      <t xml:space="preserve">ANÁLISIS Y VALORACIÓN DEL RIESGO INHERENTE 
</t>
    </r>
    <r>
      <rPr>
        <sz val="8"/>
        <rFont val="Verdana Pro Cond Semibold"/>
        <family val="2"/>
      </rPr>
      <t>(Antes de controles)</t>
    </r>
  </si>
  <si>
    <t>Código del Control</t>
  </si>
  <si>
    <t>DETERMINACIÓN DE CONTROLES</t>
  </si>
  <si>
    <r>
      <t xml:space="preserve">VALORACIÓN DEL RIESGO RESIDUAL 
</t>
    </r>
    <r>
      <rPr>
        <sz val="8"/>
        <rFont val="Verdana Pro Cond Semibold"/>
        <family val="2"/>
      </rPr>
      <t>(después de controles)</t>
    </r>
  </si>
  <si>
    <t>NTC/IEC ISO 27001:2022 Control</t>
  </si>
  <si>
    <t>Acción de Tratamiento</t>
  </si>
  <si>
    <t>SEGUIMIENTO</t>
  </si>
  <si>
    <t>Tipo</t>
  </si>
  <si>
    <t>Nombre Activo</t>
  </si>
  <si>
    <t>Descripción
(Funcionalidad del Activo de Información, para qué se usa?)</t>
  </si>
  <si>
    <t>Tipo de Activo</t>
  </si>
  <si>
    <t>Estado</t>
  </si>
  <si>
    <t>Activo Asociado</t>
  </si>
  <si>
    <t>Valoración de la Criticidad</t>
  </si>
  <si>
    <t>Esceneraio de Riesgo</t>
  </si>
  <si>
    <t xml:space="preserve">Área/ Dependencia Responsable del Activo </t>
  </si>
  <si>
    <r>
      <t xml:space="preserve">Responsable(s) del Activo
</t>
    </r>
    <r>
      <rPr>
        <sz val="8"/>
        <color theme="0"/>
        <rFont val="Verdana Pro Cond Semibold"/>
        <family val="2"/>
      </rPr>
      <t>(cargo)</t>
    </r>
  </si>
  <si>
    <t>Proceso</t>
  </si>
  <si>
    <t>Código del Riesgo</t>
  </si>
  <si>
    <t>Tipo de Riesgo</t>
  </si>
  <si>
    <t>Clasificación del Riesgo</t>
  </si>
  <si>
    <t>Descripción del Riesgo
(Qué, Cómo y por Qué?</t>
  </si>
  <si>
    <r>
      <t xml:space="preserve">Causa(S)
</t>
    </r>
    <r>
      <rPr>
        <sz val="8"/>
        <rFont val="Verdana Pro Cond Semibold"/>
        <family val="2"/>
      </rPr>
      <t>(escribir una causa por fila)</t>
    </r>
  </si>
  <si>
    <r>
      <t xml:space="preserve">Tipo de Causa
</t>
    </r>
    <r>
      <rPr>
        <sz val="8"/>
        <rFont val="Verdana Pro Cond Semibold"/>
        <family val="2"/>
      </rPr>
      <t>(Externa ó
Interna)</t>
    </r>
  </si>
  <si>
    <t>Consecuencias Potenciales del Riesgo</t>
  </si>
  <si>
    <t>PROBABILIDAD</t>
  </si>
  <si>
    <t>Valor númerico de la PROBABILIDAD</t>
  </si>
  <si>
    <t>IMPACTO</t>
  </si>
  <si>
    <t>Valor númerico del IMPACTO</t>
  </si>
  <si>
    <r>
      <t xml:space="preserve">ZONA DE RIESGO INHERENTE 
</t>
    </r>
    <r>
      <rPr>
        <b/>
        <sz val="8"/>
        <color rgb="FF0070C0"/>
        <rFont val="Verdana Pro Cond Semibold"/>
        <family val="2"/>
      </rPr>
      <t xml:space="preserve">(Severidad) </t>
    </r>
  </si>
  <si>
    <r>
      <t xml:space="preserve">DESCRIPCIÓN DEL CONTROL
</t>
    </r>
    <r>
      <rPr>
        <sz val="8"/>
        <rFont val="Verdana Pro Cond Semibold"/>
        <family val="2"/>
      </rPr>
      <t>(Un control por cada causa, si no hay control se escribe "No existe control")</t>
    </r>
  </si>
  <si>
    <t>RESPONSABLE DEL CONTROL</t>
  </si>
  <si>
    <t>FRECUENCIA DE APLICACIÓN DEL CONTROL</t>
  </si>
  <si>
    <t>TIPO</t>
  </si>
  <si>
    <t>IMPLEMENTACION</t>
  </si>
  <si>
    <t>ESTADO DE LA DOCUMENTACION</t>
  </si>
  <si>
    <t>EVIDENCIA DE LA APLICACIÓN DEL CONTROL</t>
  </si>
  <si>
    <t>RESULTADO DE LA EVALUACIÓN DEL CONTROL</t>
  </si>
  <si>
    <t>ZONA DE RIESGO RESIDUAL</t>
  </si>
  <si>
    <r>
      <t xml:space="preserve">NIVEL DE ACEPTACIÓN DEL RIESGO 
</t>
    </r>
    <r>
      <rPr>
        <sz val="8"/>
        <color rgb="FF0070C0"/>
        <rFont val="Verdana Pro Cond Semibold"/>
        <family val="2"/>
      </rPr>
      <t>(RAE)</t>
    </r>
  </si>
  <si>
    <t>FECHA DEL REPORTE</t>
  </si>
  <si>
    <t>ACCIONES ADELANTADAS</t>
  </si>
  <si>
    <t>RESPONSABLE</t>
  </si>
  <si>
    <t>EVIDENCIA DE LAS ACCIONES ADELANTADAS</t>
  </si>
  <si>
    <r>
      <t xml:space="preserve">INDIQUE SI EL </t>
    </r>
    <r>
      <rPr>
        <u/>
        <sz val="8"/>
        <rFont val="Verdana Pro Cond Semibold"/>
        <family val="2"/>
      </rPr>
      <t xml:space="preserve">RIESGO </t>
    </r>
    <r>
      <rPr>
        <sz val="8"/>
        <rFont val="Verdana Pro Cond Semibold"/>
        <family val="2"/>
      </rPr>
      <t>SE HA MATERIALIZADO</t>
    </r>
  </si>
  <si>
    <t>ESTADO</t>
  </si>
  <si>
    <t>OBSERVACIONES Y COMENTARIOS</t>
  </si>
  <si>
    <t>Disponibiliad</t>
  </si>
  <si>
    <t>Confidencialdiad</t>
  </si>
  <si>
    <t>Integridad</t>
  </si>
  <si>
    <t>Criticidad</t>
  </si>
  <si>
    <t>Amenaza</t>
  </si>
  <si>
    <t>Vulnerabilidad o Debilidad</t>
  </si>
  <si>
    <t>Riesgo Percibido</t>
  </si>
  <si>
    <t>¿El control tiene asignado un responsable?</t>
  </si>
  <si>
    <t>Cargo Ejecutor del Control</t>
  </si>
  <si>
    <r>
      <rPr>
        <b/>
        <sz val="8"/>
        <rFont val="Verdana Pro Cond Semibold"/>
        <family val="2"/>
      </rPr>
      <t xml:space="preserve">Periodicidad
</t>
    </r>
    <r>
      <rPr>
        <sz val="8"/>
        <rFont val="Verdana Pro Cond Semibold"/>
        <family val="2"/>
      </rPr>
      <t>(Semanal, quincenal, mensual etc)</t>
    </r>
  </si>
  <si>
    <t>Continua ó Aleatoria</t>
  </si>
  <si>
    <t>(Prevenir, Detectar o Corregir)</t>
  </si>
  <si>
    <t>Manual o Automatica</t>
  </si>
  <si>
    <t>Documentado o Sin Documentar</t>
  </si>
  <si>
    <t>Nombre del documento en el cual se encuentra formalizado el control</t>
  </si>
  <si>
    <t>Con Registro o Sin Registro</t>
  </si>
  <si>
    <t>Documento o medio de la evidencia</t>
  </si>
  <si>
    <t>FECHA</t>
  </si>
  <si>
    <t>SI</t>
  </si>
  <si>
    <t>NO</t>
  </si>
  <si>
    <t>¿POR QUÉ?</t>
  </si>
  <si>
    <t>HISTORIAL DE CAMBIOS DEL CONTENIDO</t>
  </si>
  <si>
    <t>VERSIÓN</t>
  </si>
  <si>
    <t>DESCRIPCIÓN DEL CAMBIO</t>
  </si>
  <si>
    <t>ELABORADO POR:
(nombre y cargo)</t>
  </si>
  <si>
    <t>REVISADO POR:
(nombre y cargo)</t>
  </si>
  <si>
    <t>APROBADO POR:
(nombre y cargo)</t>
  </si>
  <si>
    <t>CRITERIOS DE EVALUACIÓN DE LOS CONTROLES</t>
  </si>
  <si>
    <t>Tipo de causa
(Externa ó
Interna)</t>
  </si>
  <si>
    <t>ZONA RIESGO</t>
  </si>
  <si>
    <t>¿Existe un responsable asignado a la ejecución del control?</t>
  </si>
  <si>
    <t>¿El responsable tiene la autoridad y adecuada segregación de funciones en la ejecución del control?</t>
  </si>
  <si>
    <t>Frecuencia de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</si>
  <si>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</si>
  <si>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</si>
  <si>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</si>
  <si>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</si>
  <si>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</si>
  <si>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</si>
  <si>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</si>
  <si>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</si>
  <si>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</si>
  <si>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</si>
  <si>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</si>
  <si>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</si>
  <si>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Interno</t>
  </si>
  <si>
    <t>Riesgo de corrupción</t>
  </si>
  <si>
    <t>MUY BAJA</t>
  </si>
  <si>
    <t>LEVE</t>
  </si>
  <si>
    <t>BAJO</t>
  </si>
  <si>
    <t>Asignado</t>
  </si>
  <si>
    <t>Adecuado</t>
  </si>
  <si>
    <t>Continua</t>
  </si>
  <si>
    <t>Prevenir</t>
  </si>
  <si>
    <t>Automático</t>
  </si>
  <si>
    <t>Documentado</t>
  </si>
  <si>
    <t>Con Registro</t>
  </si>
  <si>
    <t>ACEPTAR EL RIESGO</t>
  </si>
  <si>
    <t>Externo</t>
  </si>
  <si>
    <t>Riesgo de Fraude Externo</t>
  </si>
  <si>
    <t>BAJA</t>
  </si>
  <si>
    <t>MENOR</t>
  </si>
  <si>
    <t>MODERADO</t>
  </si>
  <si>
    <t>No Asignado</t>
  </si>
  <si>
    <t>Inadecuado</t>
  </si>
  <si>
    <t>Aleatoria</t>
  </si>
  <si>
    <t>Detectar</t>
  </si>
  <si>
    <t>Manual</t>
  </si>
  <si>
    <t>Sin documentar</t>
  </si>
  <si>
    <t>Sin Registro</t>
  </si>
  <si>
    <t>REDUCIR EL RIESGO</t>
  </si>
  <si>
    <t>Interna y Externa</t>
  </si>
  <si>
    <t>Riesgo de Fraude Interno</t>
  </si>
  <si>
    <t>MEDIA</t>
  </si>
  <si>
    <t>ALTO</t>
  </si>
  <si>
    <t>Corregir</t>
  </si>
  <si>
    <t>EVITAR EL RIESGO</t>
  </si>
  <si>
    <t>Riesgo de Gestión</t>
  </si>
  <si>
    <t>ALTA</t>
  </si>
  <si>
    <t>MAYOR</t>
  </si>
  <si>
    <t>EXTREMO</t>
  </si>
  <si>
    <t>COMPARTIR EL RIESGO</t>
  </si>
  <si>
    <t>Riesgo de seguridad y Privacidad de la información</t>
  </si>
  <si>
    <t>MUY ALTA</t>
  </si>
  <si>
    <t>CATASTRÓFICO</t>
  </si>
  <si>
    <t>MODERADO (RC/F)</t>
  </si>
  <si>
    <t>Riesgo Fiscal</t>
  </si>
  <si>
    <t xml:space="preserve"> </t>
  </si>
  <si>
    <t>MODERADO (RC-F)</t>
  </si>
  <si>
    <t>ALTO (RC/F)</t>
  </si>
  <si>
    <t>Riesgo Ambiental</t>
  </si>
  <si>
    <t>MAYOR (RC-F)</t>
  </si>
  <si>
    <t>EXTREMO (RC/F)</t>
  </si>
  <si>
    <t>Riesgo de Seguridad y Salud en el Trabajo</t>
  </si>
  <si>
    <t>CATASTRÓFICO (RC-F)</t>
  </si>
  <si>
    <t>Ejecución y Administración de Procesos</t>
  </si>
  <si>
    <t>Fallas Tecnólogicas</t>
  </si>
  <si>
    <t>Relaciones Laborales</t>
  </si>
  <si>
    <t>Usuarios, productos y practicas</t>
  </si>
  <si>
    <t>Legales</t>
  </si>
  <si>
    <t>SEGURIDAD Y PRIVACIDAD DE LA INFORMACIÓN</t>
  </si>
  <si>
    <t>Frecuencia del Control</t>
  </si>
  <si>
    <t>NTC/IEC ISO27001:2022 - CONTROLES</t>
  </si>
  <si>
    <t>Área/ Dependencia</t>
  </si>
  <si>
    <t>Responsable(s) del Riesgo</t>
  </si>
  <si>
    <t>Periodicidad</t>
  </si>
  <si>
    <t>Grupo de Control</t>
  </si>
  <si>
    <t xml:space="preserve">Control </t>
  </si>
  <si>
    <t xml:space="preserve">Descripción </t>
  </si>
  <si>
    <t>Control A.1. ISO/IEC27001:2022</t>
  </si>
  <si>
    <t>Probabilidad</t>
  </si>
  <si>
    <t>Impacto</t>
  </si>
  <si>
    <t>Riesgo</t>
  </si>
  <si>
    <t>Hardware</t>
  </si>
  <si>
    <t>Eliminado</t>
  </si>
  <si>
    <t>Almacenamiento  Share Point Área</t>
  </si>
  <si>
    <t>Alta</t>
  </si>
  <si>
    <t>DM - Despacho Ministro</t>
  </si>
  <si>
    <t>RG - Ejecución y Administración de Procesos</t>
  </si>
  <si>
    <t>Diaria</t>
  </si>
  <si>
    <t>Organizacional</t>
  </si>
  <si>
    <t>A 5.1.  Políticas para la seguridad de la información</t>
  </si>
  <si>
    <t>La política de seguridad de la información y las políticas específicas asociadas deben ser definidas, aprobadas por la dirección, publicadas, comunicadas y reconocidas por el personal pertinente y partes interesadas pertinentes y revisadas a intervalos planificados y cuando ocurran cambios significativos en la organización.</t>
  </si>
  <si>
    <t>Misional AP-CP-002 Administración, Profundización y Aprovechamiento de Acuerdos y Relaciones Comerciales.</t>
  </si>
  <si>
    <t>Muy Alta</t>
  </si>
  <si>
    <t>Media</t>
  </si>
  <si>
    <t>Baja</t>
  </si>
  <si>
    <t>Muy Baja</t>
  </si>
  <si>
    <t>Catastrófico</t>
  </si>
  <si>
    <t>Extremo</t>
  </si>
  <si>
    <t>Sistema de Gestión</t>
  </si>
  <si>
    <t>Información</t>
  </si>
  <si>
    <t>Nuevo</t>
  </si>
  <si>
    <t>Almacenamiento Externo</t>
  </si>
  <si>
    <t xml:space="preserve">DM - Oficina Asesora de Planeación Sectorial </t>
  </si>
  <si>
    <t xml:space="preserve">DM - OAPS - Oficina Asesora de Planeación Sectorial </t>
  </si>
  <si>
    <t>RG - Fallas Tecnológicas</t>
  </si>
  <si>
    <t>Semanal</t>
  </si>
  <si>
    <t>A 5.2.  Roles y responsabilidades para la seguridad de la información</t>
  </si>
  <si>
    <t>Los roles y responsabilidad de seguridad de la información se deben definir y asignar de acuerdo con las necesidades de la organización.</t>
  </si>
  <si>
    <t>Misional DM-CP-001 Desarrollo Empresarial</t>
  </si>
  <si>
    <t>Proyecto de Inversión</t>
  </si>
  <si>
    <t>Infraestructura</t>
  </si>
  <si>
    <t>Vigente</t>
  </si>
  <si>
    <t>Almacenamiento Nube Privada</t>
  </si>
  <si>
    <t>DM - Oficina Asesora Jurídica</t>
  </si>
  <si>
    <t>DM - OAJ - Oficina Asesora Jurídica</t>
  </si>
  <si>
    <t>RG - Relaciones Laborales</t>
  </si>
  <si>
    <t>Quincenal</t>
  </si>
  <si>
    <t>A 5.3. Segregación de deberes</t>
  </si>
  <si>
    <t>Los deberes y áreas de responsabilidad en conflicto deberían segregarse.</t>
  </si>
  <si>
    <t>Misional FP-CP-002 Fortalecimiento de la Competitividad y Promoción del Turismo.</t>
  </si>
  <si>
    <t>Mayor</t>
  </si>
  <si>
    <t>Alto</t>
  </si>
  <si>
    <t>Seguridad y Privacidad de la Información</t>
  </si>
  <si>
    <t>Intangible</t>
  </si>
  <si>
    <t>Almacenamiento One Drive / Share Point</t>
  </si>
  <si>
    <t>DM - Oficina Asuntos Legales Internacionales</t>
  </si>
  <si>
    <t>DM - OAJ - Grupo Cobro Coactivo</t>
  </si>
  <si>
    <t>RG - Usuarios, Productos Y Prácticas</t>
  </si>
  <si>
    <t>Mensual</t>
  </si>
  <si>
    <t>A 5.4. Responsabilidades de la Dirección</t>
  </si>
  <si>
    <t>La Alta Dirección debe exigir a todo el personal la aplicación de la seguridad de la información de acuerdo con la política de seguridad de la información establecida, las políticas y los procedimientos específicos de la organización en los aspectos correspondientes.</t>
  </si>
  <si>
    <t>Misional FC-CP-001 Facilitación del Comercio y Defensa Comercial.</t>
  </si>
  <si>
    <t>Personas</t>
  </si>
  <si>
    <t>Almacenamiento One Drive Personal</t>
  </si>
  <si>
    <t>DM - Oficina Control Interno</t>
  </si>
  <si>
    <t>DM - OAJ - Grupo Conceptos y Asuntos Legales</t>
  </si>
  <si>
    <t>GF - Daños a Activos Fijos/ Eventos Externos</t>
  </si>
  <si>
    <t>Bimensual</t>
  </si>
  <si>
    <t>A 5.5. Contacto con las autoridades</t>
  </si>
  <si>
    <t>La organización debe establecer y mantener contacto con grupos de interés especial u otros foros y asociaciones profesionales especializados en Seguridad.</t>
  </si>
  <si>
    <t>Estrategico PE-CP-001 Direccionamiento Estratégico</t>
  </si>
  <si>
    <t>Moderado</t>
  </si>
  <si>
    <t>Servicios</t>
  </si>
  <si>
    <t>Almacenamiento Servidor de Datos</t>
  </si>
  <si>
    <t>DM - Oficina Estudios Económicos</t>
  </si>
  <si>
    <t>DM - OAJ - Grupo Procesos Judiciales</t>
  </si>
  <si>
    <t>RSPI - Disponibilidad, Confidencialidad y/o Integridad</t>
  </si>
  <si>
    <t>Trimestral</t>
  </si>
  <si>
    <t>A 5.6. Contacto con grupos de interés especial</t>
  </si>
  <si>
    <t>La organización debe establecer y mantener contacto con las autoridades pertinentes.</t>
  </si>
  <si>
    <t>Estrategico TH-CP-003 Gestión del Talento Humano</t>
  </si>
  <si>
    <t>Software</t>
  </si>
  <si>
    <t>Aplicativo</t>
  </si>
  <si>
    <t>DM - Oficina Sistemas de Información</t>
  </si>
  <si>
    <t>DM - OALI - Oficina Asuntos Legales Internacionales</t>
  </si>
  <si>
    <t>RSPI - Protección y/o Tratamiento de Datos Personales</t>
  </si>
  <si>
    <t>Cuatrimestral</t>
  </si>
  <si>
    <t>A 5.7. Inteligencia de Amenazas</t>
  </si>
  <si>
    <t>La información relativa a las amenazas a la seguridad de la información se debe recopilar y analizar para producir inteligencia de las amenazas.</t>
  </si>
  <si>
    <t>Estrategico GTI-CP-001 Gestión Tecnologías de la Información TI</t>
  </si>
  <si>
    <t>Aplicativo en Nube</t>
  </si>
  <si>
    <t>VCE - Despacho Viceministerio Comercio Exterior</t>
  </si>
  <si>
    <t>DM - ODCI - Oficina Control Interno</t>
  </si>
  <si>
    <t>Semestral</t>
  </si>
  <si>
    <t>A 5.8. Seguridad de la información en la gestión de proyectos</t>
  </si>
  <si>
    <t>Seguridad de la información se debe integrar en la gestión de proyectos.</t>
  </si>
  <si>
    <t>Estrategico IC-CP-002 Relacionamiento con la Ciudadanía</t>
  </si>
  <si>
    <t>Menor</t>
  </si>
  <si>
    <t>Aplicativo Externo</t>
  </si>
  <si>
    <t>VCE - Negociador Internacional</t>
  </si>
  <si>
    <t>DM - OEE - Oficina Estudios Económicos</t>
  </si>
  <si>
    <t>Anual</t>
  </si>
  <si>
    <t>A 5.9. Inventario de Información y Otros Activos Asociados</t>
  </si>
  <si>
    <t>Se debe elaborar y mantener un inventario de la información y otros activos asociados, incluidos los propietarios.</t>
  </si>
  <si>
    <t>Apoyo BS-CP-002 Adquisición de Bienes y Servicios</t>
  </si>
  <si>
    <t>Aplicativo Licenciado</t>
  </si>
  <si>
    <t>VCE - Consejo Superior de Comercio Exterior</t>
  </si>
  <si>
    <t>DM - OSI - Oficina Sistemas de Información</t>
  </si>
  <si>
    <t>Cuando se requiera</t>
  </si>
  <si>
    <t>A 5.10. Uso aceptable de la información y otros activos asociados</t>
  </si>
  <si>
    <t>Se deben identificar, documentar e implementar normas para el uso aceptable y procedimientos para el tratamiento de la información y otros activos asociados.</t>
  </si>
  <si>
    <t>Apoyo GR-CP-004 Gestión de Recursos Fisicos</t>
  </si>
  <si>
    <t>Bajo</t>
  </si>
  <si>
    <t>Aplicativo Zonas Francas</t>
  </si>
  <si>
    <t>Leve</t>
  </si>
  <si>
    <t>VCE - Dirección Relaciones Comerciales</t>
  </si>
  <si>
    <t>DM - OSI - Grupo Desarrollo y Mantenimiento de Aplicaciones</t>
  </si>
  <si>
    <t>A 5.11. Devolución   de activos</t>
  </si>
  <si>
    <t xml:space="preserve">EL personal y otras partes interesadas, según corresponda, deben devolver todos los activos de la organización en su posesión al cambiar o terminar su empleo, contrato o acuerdo. </t>
  </si>
  <si>
    <t>Apoyo GR-CP-005 Gestión de Recursos Financieros</t>
  </si>
  <si>
    <t>CD</t>
  </si>
  <si>
    <t>VCE - OMC - Misión Permanente de Colombia ante la Organización Mundial del Comercio</t>
  </si>
  <si>
    <t>DM - OSI - Grupo Ingeniería y Soporte Técncio</t>
  </si>
  <si>
    <t>A .5.12. Clasificación de la información</t>
  </si>
  <si>
    <t>La información se debe clasificar de acuerdo con las necesidades de seguridad de la información de la organización sobre la base de la confidencialidad, integridad, disponibilidad y los requisitos pertinentes de las partes interesadas.</t>
  </si>
  <si>
    <t>Apoyo GD-CP-003 Gestión Documental</t>
  </si>
  <si>
    <t>Certificado Digital</t>
  </si>
  <si>
    <t>VCE - OCB - Oficina Comercial de Gobierno de Colombia ante la Unión Europea</t>
  </si>
  <si>
    <t>VCE - Despacho Viceministro Comercio Exterior</t>
  </si>
  <si>
    <t xml:space="preserve">A 5.13. Etiquetado de la información </t>
  </si>
  <si>
    <t>Se debe elaborar e implementar un conjunto adecuado de procedimientos para el etiquetado de la información de conformidad con el esquema de clasificación de información adoptado por la organización.</t>
  </si>
  <si>
    <t>Apoyo GJ-CP-002 Gestión Juridica</t>
  </si>
  <si>
    <t>Colaboradores: Contratista - Funcionarios</t>
  </si>
  <si>
    <t>VCE - OCW - Oficina Comercial de Colombia en Washington D.C</t>
  </si>
  <si>
    <t>A 5.14. Transferencia de información</t>
  </si>
  <si>
    <t>Las reglas, procedimientos o acuerdos de transferencia de información deben estar vigentes para todos los tipos de instalaciones de transferencia dentro de la organización y entre la organización y otras partes.</t>
  </si>
  <si>
    <t>Sistemas de Gestión SG-CP-006 Sistemas de Gestión</t>
  </si>
  <si>
    <t>Contratista</t>
  </si>
  <si>
    <t>VCE - Dirección Integración Económica</t>
  </si>
  <si>
    <t>VCE -  NI - Despacho Negociado Internacional</t>
  </si>
  <si>
    <t>A 5.15. Control de Acceso</t>
  </si>
  <si>
    <t>Las normas para controlar el acceso físico y lógico a la información y otros activos asociados se deben establecer e implementar sobre la base en los requisitos de seguridad empresarial y de la información.</t>
  </si>
  <si>
    <t>Evaluación y Seguimiento ES-CP-002 Evaluación y Seguimiento</t>
  </si>
  <si>
    <t>Correo Electrónico</t>
  </si>
  <si>
    <t>VCE - Dirección Inversión Extranjera y Servicios</t>
  </si>
  <si>
    <t>VCE - CSCE- Consejo Superior de Comercio Exterior</t>
  </si>
  <si>
    <t xml:space="preserve">A 5.16. Gestión de Identidades </t>
  </si>
  <si>
    <t>Se debe gestionar el ciclo de vida completo de las identidades.</t>
  </si>
  <si>
    <t>No Definido</t>
  </si>
  <si>
    <t>Disco Duro</t>
  </si>
  <si>
    <t>VCE - Dirección de Comercio Exterior</t>
  </si>
  <si>
    <t>A 5.17. Información de Autenticación</t>
  </si>
  <si>
    <t xml:space="preserve"> La asignación y gestión de la información de autenticación se debe controlar mediante un proceso de gestión, incluido el asesoramiento al personal sobre el manejo adecuado de la información de autenticación.</t>
  </si>
  <si>
    <t>Equipos de Seguridad Perimetral</t>
  </si>
  <si>
    <t>VCE- DCE - Subdirección de Diseño y Administración de Operaciones</t>
  </si>
  <si>
    <t>A 5.18. Derechos de Acceso</t>
  </si>
  <si>
    <t>Los derechos de acceso a la información y otros activos asociados se deben aprovisionar, revisar, modificar y eliminar de acuerdo con la política y reglas específicas de la organización para el control de acceso.</t>
  </si>
  <si>
    <t>Ex Funcionario</t>
  </si>
  <si>
    <t>VCE - DCE - Subdirección de Prácticas Comerciales</t>
  </si>
  <si>
    <t>A 5.19. Seguridad de la información para las relaciones con proveedores</t>
  </si>
  <si>
    <t>Se deben definir e implementar procesos y procedimientos para gestionarlos riesgos de la información asociada con el uso de los productos o servicios del proveedor.</t>
  </si>
  <si>
    <t>Funcionario</t>
  </si>
  <si>
    <t>VDE - Despacho Viceministerio de Desarrollo Empresarial</t>
  </si>
  <si>
    <t>A 5.20. Abordar la seguridad de la información en los acuerdos con los proveedores</t>
  </si>
  <si>
    <t>Los requisitos pertinentes de seguridad de la información se deben establecer y acordar con cada proveedor en función del tipo de relación con el proveedor.</t>
  </si>
  <si>
    <t>VDE - Dirección Productividad y Competitividad</t>
  </si>
  <si>
    <t>A 5.21. Gestión de la seguridad de la información en la cadena de suministro de las TIC</t>
  </si>
  <si>
    <t>Se deben definir e implementar procesos y procedimientos para gestionar los riesgos de seguridad de la información asociada a la cadena de suministros de productos y servicios de TIC.</t>
  </si>
  <si>
    <t>Infraestructura Física</t>
  </si>
  <si>
    <t>VDE - Dirección MiPymes</t>
  </si>
  <si>
    <t>A 5.22. Seguimiento, Revisión y Gestión de Cambios de Servicios de Proveedores</t>
  </si>
  <si>
    <t>La organización debe monitorear, revisar, evaluar y gestionar regularmente el cambio en las prácticas de seguridad de la información de los proveedores y la prestación de servicios.</t>
  </si>
  <si>
    <t>Infraestructura Seguridad Digital</t>
  </si>
  <si>
    <t>VDE - Dirección de Regulación</t>
  </si>
  <si>
    <t>A 5.23.  Seguridad de la información para el uso de servicios en la nube</t>
  </si>
  <si>
    <t>Los procesos de adquisición, uso, gestión y salida de los servicios en la nube se deben establecer, de acuerdo con los requisitos de seguridad de la información.</t>
  </si>
  <si>
    <t>Infraestructura Tecnologica</t>
  </si>
  <si>
    <t>VDE - DREG - Comisión Profesional de Diseño Industrial</t>
  </si>
  <si>
    <t>VCE - DCE - Comité de Importaciones</t>
  </si>
  <si>
    <t>A 5.24. Planificación y preparación de la gestión de incidentes de seguridad de la información</t>
  </si>
  <si>
    <t>La organización debe planificar, uso, gestión y salida de los servicios en la nube, se deben establecer de acuerdo con los requisitos de seguridad de la información de la organización.</t>
  </si>
  <si>
    <t>Licencia</t>
  </si>
  <si>
    <t>VDE - DREG - Consejo Técnico de la Contaduría Pública</t>
  </si>
  <si>
    <t>VCE - DCE - Subdirección de Diseño y Administración de Operaciones</t>
  </si>
  <si>
    <t>A 5.25. Respuesta a Incidentes de Seguridad de la Información</t>
  </si>
  <si>
    <t>La organización debe evaluar los eventos de seguridad de la información y debe decidir, si clasificarlos como incidentes de seguridad de la información.</t>
  </si>
  <si>
    <t>Licencia Usuario</t>
  </si>
  <si>
    <t>VT - Despacho Viceministerio de Turismo</t>
  </si>
  <si>
    <t>VCE - DCE - SDAO - Grupo Sistemas Especiales Importación - Exportación y Comercializadoras Internacionales</t>
  </si>
  <si>
    <t>A 5.26. Evaluación y Decisión de Eventos de Seguridad de la Información</t>
  </si>
  <si>
    <t>Los incidentes de seguridad de la información se deben responder de conformidad con los procedimientos documentados.</t>
  </si>
  <si>
    <t>Pasante</t>
  </si>
  <si>
    <t>VT - Dirección Calidad y Desarrollo Sostenible</t>
  </si>
  <si>
    <t>VCE - DCE - SDAO - Grupo Análisis y Gestión de la Cadena Logística de Comercio Exterior</t>
  </si>
  <si>
    <t>A 5.27.Aprender de los incidentes de seguridad de la información</t>
  </si>
  <si>
    <t>Los conocimientos adquiridos a partir de incidentes de seguridad de la información se deben utilizar para reforzar y mejorar los controles de seguridad de la información.</t>
  </si>
  <si>
    <t>PC / Portatil</t>
  </si>
  <si>
    <t>VT- Dirección Análisis Sectorial Promoción</t>
  </si>
  <si>
    <t>VCE - DCE - SDAO - Grupo Diseño Operaciones de Comercio Exterior</t>
  </si>
  <si>
    <t>A 5.28. Recolección de Evidencia</t>
  </si>
  <si>
    <t>La organización debe establecer e implementar procedimientos para la identificación, recopilación, adquisición y preservación de evidencia relacionada con eventos de seguridad de la información.</t>
  </si>
  <si>
    <t>Plataforma VUCE - Aplicación</t>
  </si>
  <si>
    <t>SG - Secretaría General</t>
  </si>
  <si>
    <t>VCE - DCE - SDAO - Grupo Registro de Productores de Bienes Nacionales</t>
  </si>
  <si>
    <t>A 5.29. Seguridad de la información durante la interrupción.</t>
  </si>
  <si>
    <t>Proveedor</t>
  </si>
  <si>
    <t xml:space="preserve">VCE - DCE - SDAO - Grupo VUCE - Ventanilla Única de Comercio Exterior </t>
  </si>
  <si>
    <t>A 5.30.  Preparación de las TIC para la continuidad del negocio</t>
  </si>
  <si>
    <t xml:space="preserve">La preparación para las TIC se debe planificar, implementar, mantener y probar basado en los objetivos de continuidad del negocio y los requisitos de continuidad de las TIC. </t>
  </si>
  <si>
    <t>Redes Sociales</t>
  </si>
  <si>
    <t>A 5.31. Requisitos Legales, Reglamentarios y Contractuales.</t>
  </si>
  <si>
    <t>Los requisitos legales, reglamentarios y contractuales pertinentes para la seguridad de la información y el enfoque de la organización para cumplir estos requisitos se deben identificar, documentar y mantener actualizados.</t>
  </si>
  <si>
    <t>Rollos Microfilmación</t>
  </si>
  <si>
    <t>VCE - DCE - SPC - Grupo Dumping y Subvenciones</t>
  </si>
  <si>
    <t>A 5.32. Derechos de propiedad intelectual</t>
  </si>
  <si>
    <t>La organización debe implementar procedimientos apropiados para proteger derechos de propiedad intelectual.</t>
  </si>
  <si>
    <t>Servidor Datos</t>
  </si>
  <si>
    <t>VCE - DCE - SPC - Grupo Salvaguardias Aranceles y Comercio Exterior</t>
  </si>
  <si>
    <t>A 5.33. Protección de Registros</t>
  </si>
  <si>
    <t>Los registros deben estar protegidos contra pérdida, destrucción, falsificación, acceso y liberación no autorizada.</t>
  </si>
  <si>
    <t>Sitio Web Externo</t>
  </si>
  <si>
    <t>VDE - Despacho Viceministro de Desarrollo Empresarial</t>
  </si>
  <si>
    <t>A 5.34. Privacidad y Protección de PII</t>
  </si>
  <si>
    <r>
      <t xml:space="preserve">La organización debe identificar y cumplir con los requisitos relacionados con la preservación de la privacidad y la protección de la PII de acuerdo con las leyes y regulaciones aplicables y los requisitos contractuales. </t>
    </r>
    <r>
      <rPr>
        <i/>
        <sz val="10"/>
        <color rgb="FF000000"/>
        <rFont val="Verdana Pro Cond Light"/>
        <family val="2"/>
      </rPr>
      <t>PII​ (del inglés Personally Identifiable Information). Información Personal de Identificación</t>
    </r>
  </si>
  <si>
    <t>Sitio Web Institucional</t>
  </si>
  <si>
    <t>A 5.35. Revisión independiente de la seguridad de la información</t>
  </si>
  <si>
    <t>El enfoque de la organización para administrar la seguridad de la información y su implementación, incluida las personas, los procesos y las tecnológicas, se debe revisar de forma independiente a intervalos planificados o cuando ocurra cambios significativos.</t>
  </si>
  <si>
    <t>Software Colaborativo</t>
  </si>
  <si>
    <t>VDE - DPYC - Equipo Zonas Francas</t>
  </si>
  <si>
    <t>A 5.36. Cumplimiento de Políticas, Normas y Estándares de Seguridad de la Información</t>
  </si>
  <si>
    <t>El cumplimiento de la política de seguridad de la información, el tema, las políticas específicas, las reglas y los estándares de la organización se debe revisar periódicamente.</t>
  </si>
  <si>
    <t>Traslado</t>
  </si>
  <si>
    <t>VDE - DPYC - Equipo Contratos Estabilidad Jurídica</t>
  </si>
  <si>
    <t>A 5.37. Procedimientos operativos documentados</t>
  </si>
  <si>
    <t xml:space="preserve">Los procedimientos operativos de las instalaciones de procesamiento o la información se deben documentar y poner a disposición del personal que la necesite. </t>
  </si>
  <si>
    <t xml:space="preserve">USB </t>
  </si>
  <si>
    <t>A 6.1. Selección</t>
  </si>
  <si>
    <t>Las verificaciones de los antecedentes de todos los candidatos para convertirse en personales deben llevar a cabo antes de unirse a la organización y de forma continúa teniendo en cuenta las leyes, regulaciones y ética aplicables y deben ser proporcionales a los requisitos comerciales, la clasificación de la información a la que se accederá y los riesgos percibidos.</t>
  </si>
  <si>
    <t>USB SIM CARD</t>
  </si>
  <si>
    <t>VDE - DMipymes - Grupo Inclusión Social </t>
  </si>
  <si>
    <t>A 6.2. Términos y condiciones de empleo</t>
  </si>
  <si>
    <t>Los acuerdos contractuales de empleo deben establecer las responsabilidades del personal y de la organización para la seguridad de la información.</t>
  </si>
  <si>
    <t>USB Token</t>
  </si>
  <si>
    <t>VDE - DMipymes - Equipo de Formalización</t>
  </si>
  <si>
    <t>A 6.3. Concientización, educación y capacitación en seguridad de la información</t>
  </si>
  <si>
    <t xml:space="preserve">El personal de la organización y las partes interesadas pertinentes deben recibir información, educación y capacitación adecuadas sobre seguridad de la información y actualizaciones periódicas de la política de seguridad de la información de la organización, políticas y procedimientos específicos del tema, según sea pertinente para su función laboral.  </t>
  </si>
  <si>
    <t>VDE - DMipymes - Equipo Emprendimiento</t>
  </si>
  <si>
    <t>A 6.4. Proceso Disciplinario</t>
  </si>
  <si>
    <t>Se debe formalizar y comunicar un proceso disciplinario para tomar medidas contra el personal y otras partes interesadas pertinentes que hayan cometido una violación de la política de seguridad de la información.</t>
  </si>
  <si>
    <t>A 6.5. Responsabilidades después de la terminación o cambio de empleo</t>
  </si>
  <si>
    <t>Las responsabilidades y los deberes de seguridad de la información que sigan siendo válidos después de la terminación o el cambio de empleo se deben definir, hacer cumplir y comunicar al personal pertinente y a otras partes interesadas.</t>
  </si>
  <si>
    <t>VDE - DREG - CTCP - Consejo Técnico de Contaduría Pública</t>
  </si>
  <si>
    <t>A 6.6. Acuerdos de confidencialidad o no divulgación</t>
  </si>
  <si>
    <t>Los acuerdos de confidencialidad o no divulgación que refléjenlas necesidades de la organización para la protección de la información deben ser identificados, documentados, revisados y firmados periódicamente por el personal y otras partes interesadas pertinentes.</t>
  </si>
  <si>
    <t xml:space="preserve">VDE - DREG - CPCDI -Comisión Profesional Colombiana de Diseño Industrial </t>
  </si>
  <si>
    <t>A 6.7. Trabajo Remoto</t>
  </si>
  <si>
    <t>Las medidas de seguridad se deben implementar cuando el personal trabaje de forma remota para proteger la información a la que se accede, procesa o almacena fuera de las instalaciones de la organización.</t>
  </si>
  <si>
    <t>VDE - DREG - CONPIA-Consejo Nacional de Profesiones Internacionales y Afines</t>
  </si>
  <si>
    <t>A 6.8. Informes de eventos de seguridad de la información</t>
  </si>
  <si>
    <t xml:space="preserve">La organización debe proporcionar un mecanismo para que el personal informe oportunamente sobre los eventos de seguridad de la información observados o sospechosos a través de los canales apropiados. </t>
  </si>
  <si>
    <t>VT - Despacho Viceministro de Turismo</t>
  </si>
  <si>
    <t>Físicos</t>
  </si>
  <si>
    <t>A 7.1. Perímetros de Seguridad Física</t>
  </si>
  <si>
    <t>Los perímetros de seguridad se deben definir y utilizar para proteger las zonas que contengan información y otros activos asociados.</t>
  </si>
  <si>
    <t>A 7.2. Entrada física</t>
  </si>
  <si>
    <t>Las zonas seguras deben estar protegidas por controles de entrada y puntos de acceso adecuados.</t>
  </si>
  <si>
    <t>VT - DCYDT - Grupo Planificación Desarrollo Sostenible</t>
  </si>
  <si>
    <t>A 7.3. Asegurar Oficinas, Habitaciones e Instalaciones Aseguramiento de Oficinas, Salas e Instalaciones</t>
  </si>
  <si>
    <t>Se debe diseñar e implementar la seguridad física de las oficinas, salas e instalaciones</t>
  </si>
  <si>
    <t>VT - DCYDT  - Grupo Calidad Seguridad Cooperación Internal</t>
  </si>
  <si>
    <t>A 7.4. Monitoreo de seguridad física</t>
  </si>
  <si>
    <t>Las instalaciones deben ser monitoreadas continuamente para detectar accesos físicos no autorizados.</t>
  </si>
  <si>
    <t>VT - Dirección Análisis Sectorial Promoción</t>
  </si>
  <si>
    <t>A 7.5. Protección contra amenazas físicas y ambientales</t>
  </si>
  <si>
    <t>Se debe diseñar e implementar la protección contra las amenazas físicas y medioambientales, como las catástrofes naturales y otras amenazas físicas intencionadas o no intencionadas a las infraestructuras.</t>
  </si>
  <si>
    <t>VT - DASYP  - Grupo Promoción Turística</t>
  </si>
  <si>
    <t>A 7.6. Trabajar en áreas seguras</t>
  </si>
  <si>
    <t>Se debe diseñar e implementar medidas de seguridad para trabajar en zonas seguras.</t>
  </si>
  <si>
    <t>VT - DASYP  - Grupo Análisis Sectorial y Registro Nacional Turismo RNT</t>
  </si>
  <si>
    <t>A 7.7. Limpiar escritorio y limpiar pantalla</t>
  </si>
  <si>
    <t xml:space="preserve">Se deben definir e implementar adecuadamente normas claras para los papeles y los soportes de almacenamiento extraíbles y normas claras sobre pantallas claras para las instalaciones de tratamiento de la información. </t>
  </si>
  <si>
    <t>VT - DASYP - Grupo Formalización Turística</t>
  </si>
  <si>
    <t>A 7.8. Ubicación y protección de equipos</t>
  </si>
  <si>
    <t>Emplazamiento y protección en equipos.</t>
  </si>
  <si>
    <t>SG - Despacho - Secretaría General</t>
  </si>
  <si>
    <t>A 7.9. Seguridad de activos fuera de las instalaciones</t>
  </si>
  <si>
    <t>Los activos externos deben estar protegidos.</t>
  </si>
  <si>
    <t>SG - Grupo Administrativa</t>
  </si>
  <si>
    <t>A 7.10. Medios de almacenamiento</t>
  </si>
  <si>
    <t>Los medios de almacenamiento deben gestionarse a lo largo de su ciclo de vida de adquisición, uso, transporte y disposición de acuerdo con el esquema de clasificación y los requisitos de manipulación de la organización.</t>
  </si>
  <si>
    <t>SG - Grupo Comunicaciones</t>
  </si>
  <si>
    <t>A 7.11. Servicios Públicos de apoyo (Utilidades de apoyo)</t>
  </si>
  <si>
    <t>Las instalaciones de procesamiento de la información deben estar protegidas contra los cortes de energía y otras interrupciones causadas por fallos en los servicios públicos de apoyo.</t>
  </si>
  <si>
    <t>SG - Grupo Contabilidad</t>
  </si>
  <si>
    <t>A 7.12. Seguridad del cableado</t>
  </si>
  <si>
    <t>Los cables que transportan energía, datos o servicios de información de apoyo deben estar protegidos contra la interceptación, las interferencias o los daños.</t>
  </si>
  <si>
    <t>SG - Grupo Contratos</t>
  </si>
  <si>
    <t>A 7.13. Mantenimiento de equipo</t>
  </si>
  <si>
    <t>El equipo se debe mantener correctamente para asegurar la disponibilidad, integridad y confidencialidad de la información.</t>
  </si>
  <si>
    <t>SG - Grupo Financiera</t>
  </si>
  <si>
    <t>A 7.14. Eliminación segura o reutilización de equipos</t>
  </si>
  <si>
    <t>Los elementos de los equipos que contengan medios de almacenamiento se deben verificar para asegurarse de que los datos sensibles y el software con licencia se han eliminado o sobrescrito de forma segura antes de su disposición o reutilización.</t>
  </si>
  <si>
    <t>SG - Grupo Gestion Documental</t>
  </si>
  <si>
    <t>Tecnológicos</t>
  </si>
  <si>
    <t>A 8.1. Dispositivos de punto final de usuario</t>
  </si>
  <si>
    <t>Se debe proteger la información almacenada, procesada o accesible a través de los dispositivos de punto final del usuario.</t>
  </si>
  <si>
    <t>SG - Grupo Juzgamiento Disciplinario</t>
  </si>
  <si>
    <t>A 8.2. Derechos de acceso privilegiado</t>
  </si>
  <si>
    <t>La asignación y el uso de los derechos de acceso privilegiado deben estar restringidos y gestionados.</t>
  </si>
  <si>
    <t>SG - Grupo Pasajes y Viáticos</t>
  </si>
  <si>
    <t>A 8.3. Restricción de acceso a la información</t>
  </si>
  <si>
    <t>El acceso a la información y a otros activos asociados se debe restringir de acuerdo con la política específica establecida sobre el control de acceso.</t>
  </si>
  <si>
    <t>SG - Grupo Pasivo Pensional</t>
  </si>
  <si>
    <t>A 8.4. Acceso al código fuente</t>
  </si>
  <si>
    <t>El acceso para leer o escribir sobre un código fuente, las herramientas de desarrollo, y las librerías de software se deben gestionar apropiadamente.</t>
  </si>
  <si>
    <t>SG - Grupo Relación de Ciudadano</t>
  </si>
  <si>
    <t>A 8.5. Autenticación segura</t>
  </si>
  <si>
    <t>Se deben implementar tecnología y procedimientos de autenticación seguros basados en restricciones de acceso a la información y en la política específica del tema sobre el control de acceso.</t>
  </si>
  <si>
    <t>SG - Grupo Talento Humano</t>
  </si>
  <si>
    <t>A 8.6. Gestión de capacidad</t>
  </si>
  <si>
    <t>El uso de los recursos se debe monitorear y ajustar en función de las necesidades de capacidades actuales y previstas.</t>
  </si>
  <si>
    <t>SG - Grupo Tesorería</t>
  </si>
  <si>
    <t>A 8.7. Protección contra malware</t>
  </si>
  <si>
    <t>La protección contra el malware se debe implementar y respaldar mediante la conciencia adecuada del usuario.</t>
  </si>
  <si>
    <t>No definida</t>
  </si>
  <si>
    <t>A 8.8. Gestión de Vulnerabilidades Técnicas</t>
  </si>
  <si>
    <t>Se debe obtener información sobre las vulnerabilidades técnicas de los sistemas de información en uso, se debe evaluar la exposición de la organización a dichas vulnerabilidades y se deben adoptar las medidas apropiadas.</t>
  </si>
  <si>
    <t>A 8.9. Gestión de la configuración</t>
  </si>
  <si>
    <t>Las configuraciones, incluidas las configuraciones de seguridad de hardware, software, servicios y redes se deben establecer, documentar, implementar, monitorear y revisar.</t>
  </si>
  <si>
    <t>A 8.10. Eliminación de información</t>
  </si>
  <si>
    <t xml:space="preserve">La información almacenada en los sistemas de información, dispositivos o cualquier otro medio de almacenamiento se debe eliminar cuando ya no sea necesario. </t>
  </si>
  <si>
    <t>A 8.11. Enmascaramiento de datos</t>
  </si>
  <si>
    <t xml:space="preserve">El enmascaramiento de datos se debe utilizar de acuerdo con la política específica del tema de la organización sobre el control de acceso y otras políticas relacionadas con tema específicos, y los requisitos comerciales, teniendo en cuenta la legislación aplicable.  </t>
  </si>
  <si>
    <t>A 8.12. Prevención de fuga de datos</t>
  </si>
  <si>
    <t>Las medidas de prevención de fugas de datos se deben implementar a los sistemas, redes y cualquier otro dispositivo que procese, almacene o transmita información sensible.</t>
  </si>
  <si>
    <t>A 8.13. Copia de seguridad de la información</t>
  </si>
  <si>
    <t>Las copias de seguridad de la información, el software y los sistemas se deben mantener y probar periódicamente de conformidad con la política específica sobre copias de seguridad sobre temas específicos.</t>
  </si>
  <si>
    <t>A 8.14. Redundancia de las instalaciones de procesamiento de información</t>
  </si>
  <si>
    <t>Las instalaciones de procesamiento de la información se deben implantar con redundancia suficiente para cumplir los requisitos de disponibilidad.</t>
  </si>
  <si>
    <t>A 8.15. Registro. Inicio sesión</t>
  </si>
  <si>
    <t>Los registros que guardan actividades, excepciones, fallas y otros eventos pertinentes se deben producir, almacenar, proteger y analizar.</t>
  </si>
  <si>
    <t>A 8.16. Actividades de seguimiento</t>
  </si>
  <si>
    <t>Se deben monitorear el comportamiento anómalo de las redes, los sistemas y las aplicaciones y se deben adoptar las medidas adecuadas para evaluar posibles incidentes de seguridad de la información.</t>
  </si>
  <si>
    <t>A 8.17. Sincronización de reloj</t>
  </si>
  <si>
    <t>Los relojes de los sistemas de procesamiento de información utilizados por la organización se deben sincronizar con las fuentes de tiempo aprobadas.</t>
  </si>
  <si>
    <t>A 8.18. Uso de Programas de Utilidad Privilegiados</t>
  </si>
  <si>
    <t>El uso de programas de utilidad que puedan ser capaces de anular los controles del sistema y de la aplicación debe restringirse y controlarse estrictamente.</t>
  </si>
  <si>
    <t>A 8.19. Instalación de Software en Sistemas Operacionales</t>
  </si>
  <si>
    <t>Se deben implementar procedimientos y medidas para gestionar de forma segura la instalación de programas informáticos en los sistemas operativos.</t>
  </si>
  <si>
    <t>A 8.20. Seguridad en Redes</t>
  </si>
  <si>
    <t>Las redes y los dispositivos de red deben estar asegurados, gestionados y controlados para proteger la información de los sistemas y las aplicaciones.</t>
  </si>
  <si>
    <t>A 8.21. Seguridad de los servicios de red</t>
  </si>
  <si>
    <t>Se deben identificar, implementar y monitorear los mecanismos de seguridad, los niveles de servicios y los requisitos de servicio de los servicios de red.</t>
  </si>
  <si>
    <t>A 8.22. Segregación de Redes</t>
  </si>
  <si>
    <t>Los grupos de servicios de información, los usuarios y los sistemas de información deben estar segregados en las redes de la organización.</t>
  </si>
  <si>
    <t>A 8.23. Filtrado web</t>
  </si>
  <si>
    <t>El acceso a sitios web externos se deben gestionar para reducir la exposición a contenido malicioso.</t>
  </si>
  <si>
    <t>A 8.24. Uso de criptografía</t>
  </si>
  <si>
    <t xml:space="preserve">Se deben definir e implementar normas para el uso eficaz de la criptografía, incluida la gestión de claves criptográficas. </t>
  </si>
  <si>
    <t>A 8.25. Ciclo de vida de desarrollo seguro</t>
  </si>
  <si>
    <t>Se deben establecer e implementar normas para el desarrollo seguro de software y sistemas.</t>
  </si>
  <si>
    <t>A 8.26. Requisitos de seguridad de la aplicación</t>
  </si>
  <si>
    <t>Los requisitos de seguridad de la información se deben identificar, especificar y aprobar al desarrollo o adquirir aplicaciones.</t>
  </si>
  <si>
    <t>A 8.27. Arquitectura del sistema seguro y principios de ingeniería</t>
  </si>
  <si>
    <t>Los principios para la ingeniería de sistemas seguros se deben establecer, documentar, mantener e implementar a cualquier actividad de desarrollo de sistemas de información.</t>
  </si>
  <si>
    <t>A 8.28. Codificación segura</t>
  </si>
  <si>
    <t>Los principios de codificación segura se deben implementar al desarrollo de programas informáticos.</t>
  </si>
  <si>
    <t>A 8.29. Pruebas de seguridad en desarrollo y aceptación</t>
  </si>
  <si>
    <t>Los procesos de ensayo de seguridad se deben definir e implementar en el ciclo de vida del desarrollo.</t>
  </si>
  <si>
    <t>A 8.30. Desarrollo subcontratado</t>
  </si>
  <si>
    <t>La organización debe dirigir, monitorear y revisar las actividades relacionadas con el desarrollo de sistemas subcontratados.</t>
  </si>
  <si>
    <t>A 8.31. Separación de los entornos de desarrollo, prueba y producción</t>
  </si>
  <si>
    <t>Los entornos de desarrollo, ensayo y producción deben estar separados y protegidos.</t>
  </si>
  <si>
    <t>A 8.32. Gestión del cambio</t>
  </si>
  <si>
    <t>Los cambios en las instalaciones de procesamiento y sistemas de información deben estar sujetos a procedimientos de gestión de cambios.</t>
  </si>
  <si>
    <t>A 8.33. Información de las pruebas</t>
  </si>
  <si>
    <t>La información de las pruebas se debe seleccionar, proteger y gestionar adecuadamente.</t>
  </si>
  <si>
    <t>A 8.34. Protección de los sistemas de información durante las pruebas de auditoría</t>
  </si>
  <si>
    <t>Las pruebas de auditoría y otras actividades de aseguramiento que impliquen la evaluación de los sistemas operativos se deben planificar y acordar conjuntamente entre el probador y la dirección adecuada.</t>
  </si>
  <si>
    <t>ZONA DE RIESGO</t>
  </si>
  <si>
    <t xml:space="preserve">Alto </t>
  </si>
  <si>
    <t>MAPAS DE CALOR</t>
  </si>
  <si>
    <r>
      <t xml:space="preserve">ZONAS DE </t>
    </r>
    <r>
      <rPr>
        <b/>
        <u/>
        <sz val="11"/>
        <color theme="1"/>
        <rFont val="Arial"/>
        <family val="2"/>
      </rPr>
      <t>RIESGO DE SEGURIDAD Y PRIVACIDAD DE LA INFORMACION</t>
    </r>
  </si>
  <si>
    <t>Descriptor</t>
  </si>
  <si>
    <t>Nivel</t>
  </si>
  <si>
    <t xml:space="preserve">ZONA DE RIESGO </t>
  </si>
  <si>
    <t>NIVEL DE ACEPTACIÓN DEL RIESGO RESIDUAL</t>
  </si>
  <si>
    <t>Gestión y Seguridad de la Información</t>
  </si>
  <si>
    <r>
      <t xml:space="preserve">ACEPTAR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</si>
  <si>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 - ACEPTAR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</si>
  <si>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</si>
  <si>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</si>
  <si>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r>
      <rPr>
        <b/>
        <sz val="9"/>
        <color rgb="FF000000"/>
        <rFont val="Verdana"/>
      </rPr>
      <t>Proceso:</t>
    </r>
    <r>
      <rPr>
        <sz val="9"/>
        <color rgb="FF000000"/>
        <rFont val="Verdana"/>
      </rPr>
      <t xml:space="preserve"> </t>
    </r>
    <r>
      <rPr>
        <b/>
        <sz val="9"/>
        <color rgb="FF000000"/>
        <rFont val="Verdana"/>
      </rPr>
      <t>Gobierno de Información y Estadística</t>
    </r>
  </si>
  <si>
    <t>MAPA DE RIESGOS RESIDUAL</t>
  </si>
  <si>
    <t>Los riesgos identificados en la Matriz de Riesgos se encuentran ubicados en el siguiente mapa:</t>
  </si>
  <si>
    <r>
      <t xml:space="preserve">ZONAS DE </t>
    </r>
    <r>
      <rPr>
        <b/>
        <u/>
        <sz val="11"/>
        <color theme="1"/>
        <rFont val="Arial"/>
        <family val="2"/>
      </rPr>
      <t>RIESGO DE SEGURIDAD Y PRIVACIDAD DE LA INFORMACIÓN</t>
    </r>
  </si>
  <si>
    <t>TABLA DE PROBABILIDAD</t>
  </si>
  <si>
    <t>TABLAS DE IMPACTO   / CONSECUENCIA RIESGOS</t>
  </si>
  <si>
    <t>FRECUENCIA DE OCURRENCIA</t>
  </si>
  <si>
    <t>NIVEL</t>
  </si>
  <si>
    <t>VALOR IMPACTO   / CONSECUENCIA RIESGOS</t>
  </si>
  <si>
    <t>FRECUENCIA DE LA ACTIVIDAD</t>
  </si>
  <si>
    <t>DESCRIPCIÓN</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</si>
  <si>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</si>
  <si>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</si>
  <si>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</si>
  <si>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</si>
  <si>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N/A</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</si>
  <si>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</si>
  <si>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</si>
  <si>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</si>
  <si>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</si>
  <si>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</si>
  <si>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</si>
  <si>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</si>
  <si>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</si>
  <si>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GESTIÓN</t>
  </si>
  <si>
    <t>RIESGO DE SEGURIDAD DE LA INFORMACION</t>
  </si>
  <si>
    <t>DESCRIPTOR</t>
  </si>
  <si>
    <t>ICUANTITATIVAS - ECONOMICA</t>
  </si>
  <si>
    <t>CUALITATIVAS - REPUTACIONAL</t>
  </si>
  <si>
    <t>CUANTITATIVAS - ECONOMICA</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</si>
  <si>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</si>
  <si>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</si>
  <si>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</si>
  <si>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</si>
  <si>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</si>
  <si>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</si>
  <si>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</si>
  <si>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</si>
  <si>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</si>
  <si>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</si>
  <si>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</si>
  <si>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</si>
  <si>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</si>
  <si>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</si>
  <si>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</si>
  <si>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</si>
  <si>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</si>
  <si>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</si>
  <si>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</si>
  <si>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</si>
  <si>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</si>
  <si>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</si>
  <si>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</si>
  <si>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</si>
  <si>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</si>
  <si>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</si>
  <si>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</si>
  <si>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</si>
  <si>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</si>
  <si>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</si>
  <si>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</si>
  <si>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</si>
  <si>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</si>
  <si>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</si>
  <si>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</si>
  <si>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</si>
  <si>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</si>
  <si>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</si>
  <si>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</si>
  <si>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</si>
  <si>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</si>
  <si>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</si>
  <si>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</si>
  <si>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</si>
  <si>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</si>
  <si>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</si>
  <si>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</si>
  <si>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</si>
  <si>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</si>
  <si>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</si>
  <si>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</si>
  <si>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</si>
  <si>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</si>
  <si>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</si>
  <si>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</si>
  <si>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</si>
  <si>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</si>
  <si>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</si>
  <si>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</si>
  <si>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</si>
  <si>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</si>
  <si>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</si>
  <si>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</si>
  <si>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</si>
  <si>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</si>
  <si>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</si>
  <si>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</si>
  <si>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</si>
  <si>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</si>
  <si>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</si>
  <si>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</si>
  <si>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</si>
  <si>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</si>
  <si>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</si>
  <si>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</si>
  <si>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</si>
  <si>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</si>
  <si>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</si>
  <si>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</si>
  <si>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</si>
  <si>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</si>
  <si>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</si>
  <si>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</si>
  <si>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</si>
  <si>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</si>
  <si>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</si>
  <si>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</si>
  <si>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</si>
  <si>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</si>
  <si>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</si>
  <si>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</si>
  <si>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</si>
  <si>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</si>
  <si>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</si>
  <si>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</si>
  <si>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</si>
  <si>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</si>
  <si>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</si>
  <si>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</si>
  <si>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</si>
  <si>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</si>
  <si>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</si>
  <si>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</si>
  <si>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</si>
  <si>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</si>
  <si>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</si>
  <si>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</si>
  <si>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</si>
  <si>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</si>
  <si>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</si>
  <si>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TIPOLOGÍA DE RIESGO</t>
  </si>
  <si>
    <t>Los riesgos se clasifican así:</t>
  </si>
  <si>
    <t>CLASIFICACION</t>
  </si>
  <si>
    <t>RIESGOS DE GESTION</t>
  </si>
  <si>
    <t>RG - EJECUCION Y ADMINISTRACION DE PROCESOS</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</si>
  <si>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</si>
  <si>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</si>
  <si>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</si>
  <si>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</si>
  <si>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</si>
  <si>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</si>
  <si>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</si>
  <si>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</si>
  <si>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</si>
  <si>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RIESGO FISCAL</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</si>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</sst>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7"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b/>
      <sz val="14"/>
      <color indexed="8"/>
      <name val="Arial"/>
      <family val="2"/>
    </font>
    <font>
      <sz val="9"/>
      <color theme="1"/>
      <name val="Arial"/>
      <family val="2"/>
    </font>
    <font>
      <b/>
      <sz val="10"/>
      <color rgb="FF0070C0"/>
      <name val="Arial"/>
      <family val="2"/>
    </font>
    <font>
      <sz val="10"/>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8"/>
      <name val="Calibri"/>
      <family val="2"/>
      <scheme val="minor"/>
    </font>
    <font>
      <b/>
      <sz val="8"/>
      <color theme="0"/>
      <name val="Verdana Pro Cond Light"/>
      <family val="2"/>
    </font>
    <font>
      <sz val="10"/>
      <color theme="1"/>
      <name val="Verdana Pro Cond Light"/>
      <family val="2"/>
    </font>
    <font>
      <b/>
      <sz val="10"/>
      <color theme="1"/>
      <name val="Verdana Pro Cond Light"/>
      <family val="2"/>
    </font>
    <font>
      <b/>
      <sz val="10"/>
      <name val="Verdana Pro Cond Light"/>
      <family val="2"/>
    </font>
    <font>
      <b/>
      <sz val="10"/>
      <color indexed="8"/>
      <name val="Verdana Pro Cond Light"/>
      <family val="2"/>
    </font>
    <font>
      <sz val="10"/>
      <color rgb="FF000000"/>
      <name val="Verdana Pro Cond Light"/>
      <family val="2"/>
    </font>
    <font>
      <b/>
      <sz val="10"/>
      <color rgb="FF000000"/>
      <name val="Verdana Pro Cond Light"/>
      <family val="2"/>
    </font>
    <font>
      <sz val="10"/>
      <color rgb="FF002060"/>
      <name val="Verdana Pro Cond Light"/>
      <family val="2"/>
    </font>
    <font>
      <sz val="8"/>
      <color theme="1"/>
      <name val="Verdana Pro Cond Semibold"/>
      <family val="2"/>
    </font>
    <font>
      <b/>
      <sz val="8"/>
      <color indexed="8"/>
      <name val="Verdana Pro Cond Semibold"/>
      <family val="2"/>
    </font>
    <font>
      <b/>
      <sz val="8"/>
      <color theme="1"/>
      <name val="Verdana Pro Cond Semibold"/>
      <family val="2"/>
    </font>
    <font>
      <sz val="8"/>
      <color indexed="8"/>
      <name val="Verdana Pro Cond Semibold"/>
      <family val="2"/>
    </font>
    <font>
      <sz val="8"/>
      <name val="Verdana Pro Cond Semibold"/>
      <family val="2"/>
    </font>
    <font>
      <b/>
      <sz val="8"/>
      <name val="Verdana Pro Cond Semibold"/>
      <family val="2"/>
    </font>
    <font>
      <b/>
      <sz val="8"/>
      <color theme="0"/>
      <name val="Verdana Pro Cond Semibold"/>
      <family val="2"/>
    </font>
    <font>
      <sz val="8"/>
      <color theme="0"/>
      <name val="Verdana Pro Cond Semibold"/>
      <family val="2"/>
    </font>
    <font>
      <b/>
      <sz val="8"/>
      <color rgb="FF0070C0"/>
      <name val="Verdana Pro Cond Semibold"/>
      <family val="2"/>
    </font>
    <font>
      <sz val="8"/>
      <color rgb="FF0070C0"/>
      <name val="Verdana Pro Cond Semibold"/>
      <family val="2"/>
    </font>
    <font>
      <u/>
      <sz val="8"/>
      <name val="Verdana Pro Cond Semibold"/>
      <family val="2"/>
    </font>
    <font>
      <b/>
      <sz val="8"/>
      <color rgb="FF002060"/>
      <name val="Verdana Pro Cond Semibold"/>
      <family val="2"/>
    </font>
    <font>
      <i/>
      <sz val="10"/>
      <color rgb="FF000000"/>
      <name val="Verdana Pro Cond Light"/>
      <family val="2"/>
    </font>
    <font>
      <b/>
      <sz val="10"/>
      <color theme="5" tint="-0.499984740745262"/>
      <name val="Verdana Pro Cond Light"/>
      <family val="2"/>
    </font>
    <font>
      <b/>
      <sz val="10"/>
      <color rgb="FF0070C0"/>
      <name val="Verdana Pro Cond Light"/>
      <family val="2"/>
    </font>
    <font>
      <b/>
      <sz val="10"/>
      <color theme="9" tint="-0.249977111117893"/>
      <name val="Verdana Pro Cond Light"/>
      <family val="2"/>
    </font>
    <font>
      <b/>
      <sz val="10"/>
      <color rgb="FF7030A0"/>
      <name val="Verdana Pro Cond Light"/>
      <family val="2"/>
    </font>
    <font>
      <b/>
      <sz val="10"/>
      <color rgb="FF00B050"/>
      <name val="Verdana Pro Cond Light"/>
      <family val="2"/>
    </font>
    <font>
      <b/>
      <sz val="10"/>
      <color rgb="FF002060"/>
      <name val="Verdana Pro Cond Light"/>
      <family val="2"/>
    </font>
    <font>
      <b/>
      <sz val="10"/>
      <color rgb="FFFF0000"/>
      <name val="Verdana Pro Cond Light"/>
      <family val="2"/>
    </font>
    <font>
      <sz val="11"/>
      <name val="Verdana"/>
      <family val="2"/>
    </font>
    <font>
      <b/>
      <sz val="9"/>
      <color rgb="FF000000"/>
      <name val="Verdana"/>
      <family val="2"/>
    </font>
    <font>
      <b/>
      <sz val="12"/>
      <color rgb="FF000000"/>
      <name val="Verdana"/>
      <family val="2"/>
    </font>
    <font>
      <b/>
      <sz val="8"/>
      <color rgb="FF000000"/>
      <name val="Verdana"/>
      <family val="2"/>
    </font>
    <font>
      <sz val="8"/>
      <color rgb="FF000000"/>
      <name val="Verdana"/>
      <family val="2"/>
    </font>
    <font>
      <b/>
      <sz val="9"/>
      <color rgb="FF000000"/>
      <name val="Verdana"/>
    </font>
    <font>
      <sz val="9"/>
      <color rgb="FF000000"/>
      <name val="Verdana"/>
    </font>
  </fonts>
  <fills count="3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theme="8" tint="0.59999389629810485"/>
        <bgColor indexed="64"/>
      </patternFill>
    </fill>
    <fill>
      <patternFill patternType="solid">
        <fgColor rgb="FFF2F2F2"/>
        <bgColor indexed="64"/>
      </patternFill>
    </fill>
    <fill>
      <patternFill patternType="solid">
        <fgColor theme="8" tint="-0.249977111117893"/>
        <bgColor indexed="64"/>
      </patternFill>
    </fill>
    <fill>
      <patternFill patternType="solid">
        <fgColor theme="3" tint="-0.249977111117893"/>
        <bgColor indexed="64"/>
      </patternFill>
    </fill>
    <fill>
      <patternFill patternType="solid">
        <fgColor rgb="FFDCE6F1"/>
        <bgColor rgb="FF000000"/>
      </patternFill>
    </fill>
    <fill>
      <patternFill patternType="solid">
        <fgColor rgb="FFFFC000"/>
        <bgColor rgb="FF000000"/>
      </patternFill>
    </fill>
    <fill>
      <patternFill patternType="solid">
        <fgColor rgb="FFB7DEE8"/>
        <bgColor rgb="FF000000"/>
      </patternFill>
    </fill>
    <fill>
      <patternFill patternType="solid">
        <fgColor theme="7" tint="0.79998168889431442"/>
        <bgColor indexed="64"/>
      </patternFill>
    </fill>
    <fill>
      <patternFill patternType="solid">
        <fgColor theme="9" tint="0.59999389629810485"/>
        <bgColor rgb="FF000000"/>
      </patternFill>
    </fill>
    <fill>
      <patternFill patternType="solid">
        <fgColor theme="7" tint="0.79998168889431442"/>
        <bgColor rgb="FF000000"/>
      </patternFill>
    </fill>
    <fill>
      <patternFill patternType="solid">
        <fgColor theme="9" tint="0.79998168889431442"/>
        <bgColor rgb="FF000000"/>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BFBFBF"/>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medium">
        <color rgb="FFFFFFFF"/>
      </left>
      <right/>
      <top style="thick">
        <color rgb="FFFFFFFF"/>
      </top>
      <bottom/>
      <diagonal/>
    </border>
    <border>
      <left style="medium">
        <color rgb="FFFFFFFF"/>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2" fillId="0" borderId="0"/>
    <xf numFmtId="9" fontId="21" fillId="0" borderId="0" applyFont="0" applyFill="0" applyBorder="0" applyAlignment="0" applyProtection="0"/>
  </cellStyleXfs>
  <cellXfs count="410">
    <xf numFmtId="0" fontId="0" fillId="0" borderId="0" xfId="0"/>
    <xf numFmtId="0" fontId="0" fillId="0" borderId="1" xfId="0" applyBorder="1"/>
    <xf numFmtId="0" fontId="1" fillId="0" borderId="1" xfId="0" applyFont="1" applyBorder="1"/>
    <xf numFmtId="0" fontId="6" fillId="0" borderId="0" xfId="0" applyFont="1"/>
    <xf numFmtId="0" fontId="6" fillId="0" borderId="0" xfId="0" applyFont="1" applyAlignment="1">
      <alignment horizontal="justify" vertical="center"/>
    </xf>
    <xf numFmtId="0" fontId="8" fillId="0" borderId="17" xfId="0" applyFont="1" applyBorder="1" applyAlignment="1">
      <alignment horizontal="justify" vertical="center" wrapText="1"/>
    </xf>
    <xf numFmtId="0" fontId="5" fillId="0" borderId="0" xfId="0" applyFont="1"/>
    <xf numFmtId="0" fontId="10"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0"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1" fillId="0" borderId="0" xfId="0" applyFont="1"/>
    <xf numFmtId="0" fontId="1" fillId="0" borderId="1" xfId="0" applyFont="1" applyBorder="1" applyAlignment="1">
      <alignment wrapText="1"/>
    </xf>
    <xf numFmtId="9" fontId="6" fillId="13" borderId="29" xfId="0" applyNumberFormat="1" applyFont="1" applyFill="1" applyBorder="1" applyAlignment="1">
      <alignment horizontal="center" vertical="center" wrapText="1"/>
    </xf>
    <xf numFmtId="9" fontId="7" fillId="13" borderId="31" xfId="0" applyNumberFormat="1" applyFont="1" applyFill="1" applyBorder="1" applyAlignment="1">
      <alignment horizontal="center" vertical="center" wrapText="1"/>
    </xf>
    <xf numFmtId="0" fontId="7" fillId="13" borderId="33" xfId="0" applyFont="1" applyFill="1" applyBorder="1" applyAlignment="1">
      <alignment horizontal="center" vertical="center" wrapText="1"/>
    </xf>
    <xf numFmtId="0" fontId="18" fillId="7" borderId="35" xfId="0" applyFont="1" applyFill="1" applyBorder="1" applyAlignment="1">
      <alignment horizontal="center" vertical="center" wrapText="1"/>
    </xf>
    <xf numFmtId="0" fontId="18" fillId="7"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8" fillId="12" borderId="38" xfId="0" applyFont="1" applyFill="1" applyBorder="1" applyAlignment="1">
      <alignment horizontal="center" vertical="center" wrapText="1"/>
    </xf>
    <xf numFmtId="0" fontId="18" fillId="12" borderId="39" xfId="0" applyFont="1" applyFill="1" applyBorder="1" applyAlignment="1">
      <alignment horizontal="center" vertical="center" wrapText="1"/>
    </xf>
    <xf numFmtId="0" fontId="18" fillId="7" borderId="39" xfId="0" applyFont="1" applyFill="1" applyBorder="1" applyAlignment="1">
      <alignment horizontal="center" vertical="center" wrapText="1"/>
    </xf>
    <xf numFmtId="0" fontId="18" fillId="6" borderId="40" xfId="0" applyFont="1" applyFill="1" applyBorder="1" applyAlignment="1">
      <alignment horizontal="center" vertical="center" wrapText="1"/>
    </xf>
    <xf numFmtId="0" fontId="18" fillId="5" borderId="38" xfId="0" applyFont="1" applyFill="1" applyBorder="1" applyAlignment="1">
      <alignment horizontal="center" vertical="center" wrapText="1"/>
    </xf>
    <xf numFmtId="0" fontId="18" fillId="5" borderId="41" xfId="0" applyFont="1" applyFill="1" applyBorder="1" applyAlignment="1">
      <alignment horizontal="center" vertical="center" wrapText="1"/>
    </xf>
    <xf numFmtId="0" fontId="18" fillId="5" borderId="42" xfId="0" applyFont="1" applyFill="1" applyBorder="1" applyAlignment="1">
      <alignment horizontal="center" vertical="center" wrapText="1"/>
    </xf>
    <xf numFmtId="0" fontId="18" fillId="12" borderId="42" xfId="0" applyFont="1" applyFill="1" applyBorder="1" applyAlignment="1">
      <alignment horizontal="center" vertical="center" wrapText="1"/>
    </xf>
    <xf numFmtId="0" fontId="18" fillId="7" borderId="42" xfId="0" applyFont="1" applyFill="1" applyBorder="1" applyAlignment="1">
      <alignment horizontal="center" vertical="center" wrapText="1"/>
    </xf>
    <xf numFmtId="0" fontId="18" fillId="6" borderId="43" xfId="0" applyFont="1" applyFill="1" applyBorder="1" applyAlignment="1">
      <alignment horizontal="center" vertical="center" wrapText="1"/>
    </xf>
    <xf numFmtId="0" fontId="20" fillId="0" borderId="17" xfId="0" applyFont="1" applyBorder="1" applyAlignment="1">
      <alignment horizontal="justify"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18" borderId="16"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0" fillId="18" borderId="12" xfId="0" applyFont="1" applyFill="1" applyBorder="1" applyAlignment="1">
      <alignment horizontal="center" vertical="center" wrapText="1"/>
    </xf>
    <xf numFmtId="0" fontId="11" fillId="18" borderId="12"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2"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0" fillId="19" borderId="15" xfId="0" applyFont="1" applyFill="1" applyBorder="1" applyAlignment="1">
      <alignment horizontal="center" vertical="center" wrapText="1"/>
    </xf>
    <xf numFmtId="0" fontId="10" fillId="12" borderId="15"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23" fillId="6" borderId="15" xfId="0" applyFont="1" applyFill="1" applyBorder="1" applyAlignment="1">
      <alignment horizontal="center" vertical="center" wrapText="1"/>
    </xf>
    <xf numFmtId="0" fontId="16" fillId="11" borderId="16" xfId="0" applyFont="1" applyFill="1" applyBorder="1" applyAlignment="1">
      <alignment horizontal="center" vertical="center" wrapText="1"/>
    </xf>
    <xf numFmtId="0" fontId="9"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9"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45" xfId="0" applyFont="1" applyFill="1" applyBorder="1" applyAlignment="1">
      <alignment horizontal="center" vertical="center" wrapText="1"/>
    </xf>
    <xf numFmtId="0" fontId="7" fillId="11" borderId="46" xfId="0" applyFont="1" applyFill="1" applyBorder="1" applyAlignment="1">
      <alignment horizontal="center" vertical="center" wrapText="1"/>
    </xf>
    <xf numFmtId="0" fontId="11" fillId="0" borderId="48" xfId="0" applyFont="1" applyBorder="1" applyAlignment="1">
      <alignment horizontal="center" vertical="center" wrapText="1"/>
    </xf>
    <xf numFmtId="0" fontId="11"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7" fillId="0" borderId="45" xfId="0" applyFont="1" applyBorder="1" applyAlignment="1">
      <alignment horizontal="center" vertical="center" wrapText="1"/>
    </xf>
    <xf numFmtId="0" fontId="6" fillId="0" borderId="46" xfId="0" applyFont="1" applyBorder="1" applyAlignment="1">
      <alignment horizontal="justify" vertical="center" wrapText="1"/>
    </xf>
    <xf numFmtId="0" fontId="0" fillId="0" borderId="47" xfId="0" applyBorder="1"/>
    <xf numFmtId="0" fontId="7" fillId="0" borderId="48"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49" xfId="0" applyBorder="1"/>
    <xf numFmtId="0" fontId="7" fillId="0" borderId="50" xfId="0" applyFont="1" applyBorder="1" applyAlignment="1">
      <alignment horizontal="center" vertical="center" wrapText="1"/>
    </xf>
    <xf numFmtId="0" fontId="6" fillId="0" borderId="51" xfId="0" applyFont="1" applyBorder="1" applyAlignment="1">
      <alignment horizontal="justify" vertical="center" wrapText="1"/>
    </xf>
    <xf numFmtId="0" fontId="0" fillId="0" borderId="52" xfId="0" applyBorder="1"/>
    <xf numFmtId="0" fontId="10" fillId="20" borderId="16" xfId="0" applyFont="1" applyFill="1" applyBorder="1" applyAlignment="1">
      <alignment horizontal="center" vertical="center" wrapText="1"/>
    </xf>
    <xf numFmtId="0" fontId="19" fillId="20" borderId="12" xfId="0" applyFont="1" applyFill="1" applyBorder="1" applyAlignment="1">
      <alignment horizontal="center" vertical="center" wrapText="1"/>
    </xf>
    <xf numFmtId="0" fontId="10" fillId="20" borderId="12" xfId="0" applyFont="1" applyFill="1" applyBorder="1" applyAlignment="1">
      <alignment horizontal="center" vertical="center" wrapText="1"/>
    </xf>
    <xf numFmtId="0" fontId="8" fillId="0" borderId="17" xfId="0" applyFont="1" applyBorder="1" applyAlignment="1">
      <alignment horizontal="center" vertical="center" wrapText="1"/>
    </xf>
    <xf numFmtId="0" fontId="20" fillId="0" borderId="17" xfId="0" applyFont="1" applyBorder="1" applyAlignment="1">
      <alignment horizontal="center" vertical="center" wrapText="1"/>
    </xf>
    <xf numFmtId="9" fontId="12" fillId="0" borderId="17" xfId="0" applyNumberFormat="1" applyFont="1" applyBorder="1" applyAlignment="1">
      <alignment horizontal="center" vertical="center" wrapText="1"/>
    </xf>
    <xf numFmtId="9" fontId="20" fillId="0" borderId="17" xfId="0" applyNumberFormat="1" applyFont="1" applyBorder="1" applyAlignment="1">
      <alignment horizontal="center" vertical="center" wrapText="1"/>
    </xf>
    <xf numFmtId="0" fontId="11" fillId="18" borderId="16" xfId="0" applyFont="1" applyFill="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vertical="center" wrapText="1"/>
    </xf>
    <xf numFmtId="0" fontId="9" fillId="0" borderId="20" xfId="0" applyFont="1" applyBorder="1" applyAlignment="1">
      <alignment horizontal="center" vertical="center" wrapText="1"/>
    </xf>
    <xf numFmtId="0" fontId="42" fillId="0" borderId="1" xfId="0" applyFont="1" applyBorder="1" applyAlignment="1">
      <alignment horizontal="center" vertical="center" wrapText="1"/>
    </xf>
    <xf numFmtId="0" fontId="40" fillId="0" borderId="0" xfId="0" applyFont="1" applyAlignment="1">
      <alignment horizontal="center"/>
    </xf>
    <xf numFmtId="0" fontId="40" fillId="0" borderId="0" xfId="0" applyFont="1"/>
    <xf numFmtId="0" fontId="40" fillId="0" borderId="0" xfId="0" applyFont="1" applyAlignment="1">
      <alignment horizontal="left" vertical="center"/>
    </xf>
    <xf numFmtId="0" fontId="40" fillId="0" borderId="0" xfId="0" applyFont="1" applyAlignment="1">
      <alignment horizontal="center" vertical="center"/>
    </xf>
    <xf numFmtId="9" fontId="40" fillId="0" borderId="0" xfId="2" applyFont="1" applyFill="1" applyAlignment="1">
      <alignment horizontal="center"/>
    </xf>
    <xf numFmtId="0" fontId="41" fillId="0" borderId="0" xfId="0" applyFont="1" applyAlignment="1">
      <alignment horizontal="left" vertical="center" wrapText="1"/>
    </xf>
    <xf numFmtId="0" fontId="43" fillId="0" borderId="0" xfId="0" applyFont="1" applyAlignment="1" applyProtection="1">
      <alignment vertical="center"/>
      <protection locked="0"/>
    </xf>
    <xf numFmtId="0" fontId="43" fillId="0" borderId="0" xfId="0" applyFont="1" applyAlignment="1" applyProtection="1">
      <alignment horizontal="center" vertical="center"/>
      <protection locked="0"/>
    </xf>
    <xf numFmtId="0" fontId="44" fillId="0" borderId="0" xfId="0" applyFont="1" applyAlignment="1">
      <alignment horizontal="justify" vertical="center" wrapText="1"/>
    </xf>
    <xf numFmtId="0" fontId="44" fillId="0" borderId="0" xfId="0" applyFont="1" applyAlignment="1">
      <alignment horizontal="center" vertical="center" wrapText="1"/>
    </xf>
    <xf numFmtId="9" fontId="44" fillId="0" borderId="0" xfId="2" applyFont="1" applyFill="1" applyBorder="1" applyAlignment="1">
      <alignment horizontal="center" vertical="center" wrapText="1"/>
    </xf>
    <xf numFmtId="0" fontId="43" fillId="0" borderId="0" xfId="0" applyFont="1" applyAlignment="1" applyProtection="1">
      <alignment horizontal="left" vertical="center"/>
      <protection locked="0"/>
    </xf>
    <xf numFmtId="0" fontId="44" fillId="0" borderId="0" xfId="0" applyFont="1" applyAlignment="1">
      <alignment horizontal="left" vertical="center" wrapText="1"/>
    </xf>
    <xf numFmtId="0" fontId="45" fillId="0" borderId="0" xfId="0" applyFont="1" applyAlignment="1">
      <alignment horizontal="center" vertical="center"/>
    </xf>
    <xf numFmtId="0" fontId="45" fillId="0" borderId="0" xfId="0" applyFont="1" applyAlignment="1">
      <alignment horizontal="left" vertical="center"/>
    </xf>
    <xf numFmtId="0" fontId="44" fillId="0" borderId="0" xfId="0" applyFont="1" applyAlignment="1">
      <alignment vertical="center" wrapText="1"/>
    </xf>
    <xf numFmtId="0" fontId="46" fillId="25" borderId="2" xfId="0" applyFont="1" applyFill="1" applyBorder="1" applyAlignment="1">
      <alignment horizontal="center" vertical="center" wrapText="1"/>
    </xf>
    <xf numFmtId="0" fontId="44" fillId="14" borderId="1" xfId="0" applyFont="1" applyFill="1" applyBorder="1" applyAlignment="1">
      <alignment horizontal="center" vertical="center" wrapText="1"/>
    </xf>
    <xf numFmtId="0" fontId="44" fillId="14" borderId="2" xfId="0" applyFont="1" applyFill="1" applyBorder="1" applyAlignment="1">
      <alignment horizontal="center" vertical="center" wrapText="1"/>
    </xf>
    <xf numFmtId="0" fontId="44" fillId="21" borderId="2" xfId="0" applyFont="1" applyFill="1" applyBorder="1" applyAlignment="1">
      <alignment horizontal="center" vertical="center" wrapText="1"/>
    </xf>
    <xf numFmtId="0" fontId="51" fillId="8" borderId="1" xfId="0" applyFont="1" applyFill="1" applyBorder="1" applyAlignment="1">
      <alignment horizontal="left" vertical="top" wrapText="1"/>
    </xf>
    <xf numFmtId="0" fontId="42" fillId="0" borderId="1" xfId="0" applyFont="1" applyBorder="1" applyAlignment="1">
      <alignment horizontal="left" vertical="top" wrapText="1"/>
    </xf>
    <xf numFmtId="0" fontId="51" fillId="34" borderId="1" xfId="0" applyFont="1" applyFill="1" applyBorder="1" applyAlignment="1">
      <alignment horizontal="left" vertical="top" wrapText="1"/>
    </xf>
    <xf numFmtId="0" fontId="51" fillId="34" borderId="1" xfId="0" applyFont="1" applyFill="1" applyBorder="1" applyAlignment="1" applyProtection="1">
      <alignment horizontal="left" vertical="top" wrapText="1"/>
      <protection locked="0"/>
    </xf>
    <xf numFmtId="0" fontId="45" fillId="0" borderId="1" xfId="0" applyFont="1" applyBorder="1" applyAlignment="1" applyProtection="1">
      <alignment horizontal="left" vertical="top" wrapText="1"/>
      <protection locked="0"/>
    </xf>
    <xf numFmtId="0" fontId="45" fillId="34" borderId="1" xfId="0" applyFont="1" applyFill="1" applyBorder="1" applyAlignment="1" applyProtection="1">
      <alignment horizontal="left" vertical="top" wrapText="1"/>
      <protection locked="0"/>
    </xf>
    <xf numFmtId="0" fontId="45" fillId="8" borderId="1" xfId="0" applyFont="1" applyFill="1" applyBorder="1" applyAlignment="1">
      <alignment horizontal="left" vertical="top" wrapText="1"/>
    </xf>
    <xf numFmtId="0" fontId="45" fillId="0" borderId="1" xfId="0" applyFont="1" applyBorder="1" applyAlignment="1">
      <alignment horizontal="left" vertical="top" wrapText="1"/>
    </xf>
    <xf numFmtId="0" fontId="42" fillId="8" borderId="1" xfId="0" applyFont="1" applyFill="1" applyBorder="1" applyAlignment="1">
      <alignment horizontal="left" vertical="top" wrapText="1"/>
    </xf>
    <xf numFmtId="164" fontId="45" fillId="3" borderId="1" xfId="0" applyNumberFormat="1" applyFont="1" applyFill="1" applyBorder="1" applyAlignment="1" applyProtection="1">
      <alignment horizontal="left" vertical="top" wrapText="1"/>
      <protection locked="0"/>
    </xf>
    <xf numFmtId="0" fontId="45" fillId="3" borderId="1" xfId="0" applyFont="1" applyFill="1" applyBorder="1" applyAlignment="1" applyProtection="1">
      <alignment horizontal="left" vertical="top" wrapText="1"/>
      <protection locked="0"/>
    </xf>
    <xf numFmtId="0" fontId="45" fillId="3" borderId="1" xfId="0" applyFont="1" applyFill="1" applyBorder="1" applyAlignment="1">
      <alignment horizontal="left" vertical="top" wrapText="1"/>
    </xf>
    <xf numFmtId="0" fontId="42" fillId="0" borderId="0" xfId="0" applyFont="1" applyAlignment="1">
      <alignment horizontal="left" vertical="top" wrapText="1"/>
    </xf>
    <xf numFmtId="0" fontId="40" fillId="0" borderId="1" xfId="0" applyFont="1" applyBorder="1" applyAlignment="1">
      <alignment horizontal="center" vertical="center" wrapText="1"/>
    </xf>
    <xf numFmtId="0" fontId="40" fillId="0" borderId="1" xfId="0" applyFont="1" applyBorder="1" applyAlignment="1">
      <alignment vertical="center" wrapText="1"/>
    </xf>
    <xf numFmtId="164" fontId="44" fillId="0" borderId="0" xfId="0" applyNumberFormat="1" applyFont="1" applyAlignment="1">
      <alignment horizontal="center"/>
    </xf>
    <xf numFmtId="0" fontId="44" fillId="0" borderId="0" xfId="0" applyFont="1"/>
    <xf numFmtId="0" fontId="44" fillId="0" borderId="0" xfId="0" applyFont="1" applyAlignment="1">
      <alignment horizontal="center"/>
    </xf>
    <xf numFmtId="0" fontId="42" fillId="0" borderId="48" xfId="0" applyFont="1" applyBorder="1" applyAlignment="1">
      <alignment horizontal="center" vertical="center"/>
    </xf>
    <xf numFmtId="0" fontId="42" fillId="0" borderId="1" xfId="0" applyFont="1" applyBorder="1" applyAlignment="1">
      <alignment horizontal="center" vertical="center"/>
    </xf>
    <xf numFmtId="0" fontId="42" fillId="0" borderId="49" xfId="0" applyFont="1" applyBorder="1" applyAlignment="1">
      <alignment horizontal="center" vertical="center" wrapText="1"/>
    </xf>
    <xf numFmtId="0" fontId="40" fillId="0" borderId="48" xfId="0" applyFont="1" applyBorder="1" applyAlignment="1">
      <alignment horizontal="center" vertical="center"/>
    </xf>
    <xf numFmtId="14" fontId="40" fillId="0" borderId="1" xfId="0" applyNumberFormat="1" applyFont="1" applyBorder="1" applyAlignment="1">
      <alignment horizontal="center" vertical="center"/>
    </xf>
    <xf numFmtId="14" fontId="44" fillId="0" borderId="1" xfId="0" applyNumberFormat="1" applyFont="1" applyBorder="1" applyAlignment="1">
      <alignment horizontal="center" vertical="center" wrapText="1"/>
    </xf>
    <xf numFmtId="14" fontId="44" fillId="0" borderId="49" xfId="0" applyNumberFormat="1" applyFont="1" applyBorder="1" applyAlignment="1">
      <alignment horizontal="center" vertical="center" wrapText="1"/>
    </xf>
    <xf numFmtId="0" fontId="40" fillId="0" borderId="50" xfId="0" applyFont="1" applyBorder="1" applyAlignment="1">
      <alignment horizontal="center" vertical="center"/>
    </xf>
    <xf numFmtId="14" fontId="40" fillId="0" borderId="51" xfId="0" applyNumberFormat="1" applyFont="1" applyBorder="1" applyAlignment="1">
      <alignment horizontal="center" vertical="center"/>
    </xf>
    <xf numFmtId="0" fontId="40" fillId="0" borderId="51" xfId="0" applyFont="1" applyBorder="1" applyAlignment="1">
      <alignment vertical="center" wrapText="1"/>
    </xf>
    <xf numFmtId="14" fontId="44" fillId="0" borderId="51" xfId="0" applyNumberFormat="1" applyFont="1" applyBorder="1" applyAlignment="1">
      <alignment horizontal="center" vertical="center" wrapText="1"/>
    </xf>
    <xf numFmtId="14" fontId="44" fillId="0" borderId="52" xfId="0" applyNumberFormat="1" applyFont="1" applyBorder="1" applyAlignment="1">
      <alignment horizontal="center" vertical="center" wrapText="1"/>
    </xf>
    <xf numFmtId="0" fontId="45" fillId="8" borderId="1" xfId="0" applyFont="1" applyFill="1" applyBorder="1" applyAlignment="1">
      <alignment horizontal="center" vertical="top" wrapText="1"/>
    </xf>
    <xf numFmtId="0" fontId="46" fillId="24" borderId="3" xfId="0" applyFont="1" applyFill="1" applyBorder="1" applyAlignment="1">
      <alignment horizontal="center" vertical="center" wrapText="1"/>
    </xf>
    <xf numFmtId="0" fontId="46" fillId="24" borderId="53" xfId="0" applyFont="1" applyFill="1" applyBorder="1" applyAlignment="1">
      <alignment horizontal="center" vertical="center" wrapText="1"/>
    </xf>
    <xf numFmtId="0" fontId="45" fillId="8" borderId="1" xfId="0" applyFont="1" applyFill="1" applyBorder="1" applyAlignment="1" applyProtection="1">
      <alignment horizontal="center" vertical="top" wrapText="1"/>
      <protection locked="0"/>
    </xf>
    <xf numFmtId="0" fontId="44" fillId="8" borderId="1" xfId="0" applyFont="1" applyFill="1" applyBorder="1" applyAlignment="1" applyProtection="1">
      <alignment horizontal="center" vertical="top" wrapText="1"/>
      <protection locked="0"/>
    </xf>
    <xf numFmtId="9" fontId="44" fillId="8" borderId="1" xfId="2" applyFont="1" applyFill="1" applyBorder="1" applyAlignment="1" applyProtection="1">
      <alignment horizontal="center" vertical="top" wrapText="1"/>
      <protection locked="0"/>
    </xf>
    <xf numFmtId="0" fontId="44" fillId="8" borderId="1" xfId="1" applyFont="1" applyFill="1" applyBorder="1" applyAlignment="1" applyProtection="1">
      <alignment horizontal="center" vertical="top" wrapText="1"/>
      <protection locked="0"/>
    </xf>
    <xf numFmtId="9" fontId="45" fillId="8" borderId="1" xfId="0" applyNumberFormat="1" applyFont="1" applyFill="1" applyBorder="1" applyAlignment="1">
      <alignment horizontal="center" vertical="top" wrapText="1"/>
    </xf>
    <xf numFmtId="9" fontId="40" fillId="0" borderId="1" xfId="0" applyNumberFormat="1" applyFont="1" applyBorder="1" applyAlignment="1">
      <alignment horizontal="center" vertical="top"/>
    </xf>
    <xf numFmtId="164" fontId="51" fillId="8" borderId="1" xfId="0" applyNumberFormat="1" applyFont="1" applyFill="1" applyBorder="1" applyAlignment="1" applyProtection="1">
      <alignment horizontal="left" vertical="top" wrapText="1"/>
      <protection locked="0"/>
    </xf>
    <xf numFmtId="0" fontId="35" fillId="8" borderId="2" xfId="0" applyFont="1" applyFill="1" applyBorder="1" applyAlignment="1">
      <alignment horizontal="left" vertical="center"/>
    </xf>
    <xf numFmtId="0" fontId="33" fillId="22" borderId="4" xfId="0" applyFont="1" applyFill="1" applyBorder="1" applyAlignment="1">
      <alignment horizontal="left" vertical="center"/>
    </xf>
    <xf numFmtId="0" fontId="37" fillId="0" borderId="4" xfId="0" applyFont="1" applyBorder="1" applyAlignment="1">
      <alignment horizontal="left" vertical="center"/>
    </xf>
    <xf numFmtId="0" fontId="33" fillId="3" borderId="0" xfId="0" applyFont="1" applyFill="1" applyAlignment="1">
      <alignment horizontal="left" vertical="center"/>
    </xf>
    <xf numFmtId="0" fontId="33" fillId="0" borderId="0" xfId="0" applyFont="1" applyAlignment="1">
      <alignment horizontal="left" vertical="center"/>
    </xf>
    <xf numFmtId="0" fontId="34" fillId="22" borderId="1" xfId="0" applyFont="1" applyFill="1" applyBorder="1" applyAlignment="1">
      <alignment horizontal="left" vertical="center"/>
    </xf>
    <xf numFmtId="0" fontId="34" fillId="16" borderId="3" xfId="0" applyFont="1" applyFill="1" applyBorder="1" applyAlignment="1">
      <alignment horizontal="left" vertical="center"/>
    </xf>
    <xf numFmtId="0" fontId="33" fillId="16" borderId="3" xfId="0" applyFont="1" applyFill="1" applyBorder="1" applyAlignment="1">
      <alignment horizontal="left" vertical="center"/>
    </xf>
    <xf numFmtId="0" fontId="34" fillId="29" borderId="3" xfId="0" applyFont="1" applyFill="1" applyBorder="1" applyAlignment="1">
      <alignment horizontal="left" vertical="center"/>
    </xf>
    <xf numFmtId="0" fontId="33" fillId="29" borderId="3" xfId="0" applyFont="1" applyFill="1" applyBorder="1" applyAlignment="1">
      <alignment horizontal="left" vertical="center"/>
    </xf>
    <xf numFmtId="0" fontId="38" fillId="30" borderId="0" xfId="0" applyFont="1" applyFill="1" applyAlignment="1">
      <alignment horizontal="left" vertical="center"/>
    </xf>
    <xf numFmtId="0" fontId="37" fillId="30" borderId="0" xfId="0" applyFont="1" applyFill="1" applyAlignment="1">
      <alignment horizontal="left" vertical="center"/>
    </xf>
    <xf numFmtId="0" fontId="38" fillId="27" borderId="0" xfId="0" applyFont="1" applyFill="1" applyAlignment="1">
      <alignment horizontal="left" vertical="center"/>
    </xf>
    <xf numFmtId="0" fontId="37" fillId="27" borderId="0" xfId="0" applyFont="1" applyFill="1" applyAlignment="1">
      <alignment horizontal="left" vertical="center"/>
    </xf>
    <xf numFmtId="0" fontId="38" fillId="28" borderId="0" xfId="0" applyFont="1" applyFill="1" applyAlignment="1">
      <alignment horizontal="left" vertical="center"/>
    </xf>
    <xf numFmtId="0" fontId="37" fillId="0" borderId="0" xfId="0" applyFont="1" applyAlignment="1">
      <alignment horizontal="left" vertical="center"/>
    </xf>
    <xf numFmtId="0" fontId="39" fillId="23" borderId="4" xfId="0" applyFont="1" applyFill="1" applyBorder="1" applyAlignment="1">
      <alignment horizontal="left" vertical="center"/>
    </xf>
    <xf numFmtId="0" fontId="39" fillId="0" borderId="1" xfId="0" applyFont="1" applyBorder="1" applyAlignment="1">
      <alignment horizontal="left" vertical="center"/>
    </xf>
    <xf numFmtId="0" fontId="39" fillId="0" borderId="3" xfId="0" applyFont="1" applyBorder="1" applyAlignment="1">
      <alignment horizontal="left" vertical="center"/>
    </xf>
    <xf numFmtId="0" fontId="37" fillId="26" borderId="1" xfId="0" applyFont="1" applyFill="1" applyBorder="1" applyAlignment="1">
      <alignment horizontal="left" vertical="center"/>
    </xf>
    <xf numFmtId="0" fontId="33" fillId="3" borderId="1" xfId="0" applyFont="1" applyFill="1" applyBorder="1" applyAlignment="1">
      <alignment horizontal="left" vertical="center"/>
    </xf>
    <xf numFmtId="0" fontId="34" fillId="8" borderId="0" xfId="0" applyFont="1" applyFill="1" applyAlignment="1">
      <alignment horizontal="left" vertical="center"/>
    </xf>
    <xf numFmtId="0" fontId="35" fillId="8" borderId="4" xfId="0" applyFont="1" applyFill="1" applyBorder="1" applyAlignment="1">
      <alignment horizontal="left" vertical="center"/>
    </xf>
    <xf numFmtId="0" fontId="36" fillId="2" borderId="1" xfId="0" applyFont="1" applyFill="1" applyBorder="1" applyAlignment="1">
      <alignment horizontal="left" vertical="center"/>
    </xf>
    <xf numFmtId="0" fontId="35" fillId="8" borderId="1" xfId="0" applyFont="1" applyFill="1" applyBorder="1" applyAlignment="1">
      <alignment horizontal="left" vertical="center"/>
    </xf>
    <xf numFmtId="0" fontId="33" fillId="33" borderId="4" xfId="0" applyFont="1" applyFill="1" applyBorder="1" applyAlignment="1">
      <alignment horizontal="left" vertical="center"/>
    </xf>
    <xf numFmtId="0" fontId="33" fillId="33" borderId="1" xfId="0" applyFont="1" applyFill="1" applyBorder="1" applyAlignment="1">
      <alignment horizontal="left" vertical="center"/>
    </xf>
    <xf numFmtId="0" fontId="33" fillId="22" borderId="6" xfId="0" applyFont="1" applyFill="1" applyBorder="1" applyAlignment="1">
      <alignment horizontal="left" vertical="center"/>
    </xf>
    <xf numFmtId="0" fontId="33" fillId="22" borderId="1" xfId="0" applyFont="1" applyFill="1" applyBorder="1" applyAlignment="1">
      <alignment horizontal="left" vertical="center"/>
    </xf>
    <xf numFmtId="0" fontId="33" fillId="0" borderId="4" xfId="0" applyFont="1" applyBorder="1" applyAlignment="1">
      <alignment horizontal="left" vertical="center"/>
    </xf>
    <xf numFmtId="0" fontId="33" fillId="0" borderId="1" xfId="0" applyFont="1" applyBorder="1" applyAlignment="1">
      <alignment horizontal="left" vertical="center"/>
    </xf>
    <xf numFmtId="9" fontId="33" fillId="0" borderId="1" xfId="0" applyNumberFormat="1" applyFont="1" applyBorder="1" applyAlignment="1">
      <alignment horizontal="left" vertical="center"/>
    </xf>
    <xf numFmtId="0" fontId="33" fillId="0" borderId="6" xfId="0" applyFont="1" applyBorder="1" applyAlignment="1">
      <alignment horizontal="left" vertical="center"/>
    </xf>
    <xf numFmtId="0" fontId="37" fillId="0" borderId="1" xfId="0" applyFont="1" applyBorder="1" applyAlignment="1">
      <alignment horizontal="left" vertical="center"/>
    </xf>
    <xf numFmtId="9" fontId="37" fillId="0" borderId="1" xfId="0" applyNumberFormat="1" applyFont="1" applyBorder="1" applyAlignment="1">
      <alignment horizontal="left" vertical="center"/>
    </xf>
    <xf numFmtId="9" fontId="37" fillId="0" borderId="4" xfId="0" applyNumberFormat="1" applyFont="1" applyBorder="1" applyAlignment="1">
      <alignment horizontal="left" vertical="center"/>
    </xf>
    <xf numFmtId="0" fontId="33" fillId="8" borderId="1" xfId="0" applyFont="1" applyFill="1" applyBorder="1" applyAlignment="1">
      <alignment horizontal="left" vertical="center"/>
    </xf>
    <xf numFmtId="0" fontId="37" fillId="0" borderId="54" xfId="0" applyFont="1" applyBorder="1" applyAlignment="1">
      <alignment horizontal="left" vertical="center"/>
    </xf>
    <xf numFmtId="0" fontId="34" fillId="16" borderId="1" xfId="0" applyFont="1" applyFill="1" applyBorder="1" applyAlignment="1">
      <alignment horizontal="left" vertical="center"/>
    </xf>
    <xf numFmtId="0" fontId="33" fillId="0" borderId="3" xfId="0" applyFont="1" applyBorder="1" applyAlignment="1">
      <alignment horizontal="left" vertical="center"/>
    </xf>
    <xf numFmtId="0" fontId="34" fillId="29" borderId="1" xfId="0" applyFont="1" applyFill="1" applyBorder="1" applyAlignment="1">
      <alignment horizontal="left" vertical="center"/>
    </xf>
    <xf numFmtId="0" fontId="38" fillId="31" borderId="1" xfId="0" applyFont="1" applyFill="1" applyBorder="1" applyAlignment="1">
      <alignment horizontal="left" vertical="center"/>
    </xf>
    <xf numFmtId="0" fontId="37" fillId="31" borderId="1" xfId="0" applyFont="1" applyFill="1" applyBorder="1" applyAlignment="1">
      <alignment horizontal="left" vertical="center"/>
    </xf>
    <xf numFmtId="0" fontId="38" fillId="32" borderId="1" xfId="0" applyFont="1" applyFill="1" applyBorder="1" applyAlignment="1">
      <alignment horizontal="left" vertical="center"/>
    </xf>
    <xf numFmtId="0" fontId="37" fillId="32" borderId="1" xfId="0" applyFont="1" applyFill="1" applyBorder="1" applyAlignment="1">
      <alignment horizontal="left" vertical="center"/>
    </xf>
    <xf numFmtId="0" fontId="38" fillId="27" borderId="1" xfId="0" applyFont="1" applyFill="1" applyBorder="1" applyAlignment="1">
      <alignment horizontal="left" vertical="center"/>
    </xf>
    <xf numFmtId="0" fontId="37" fillId="27" borderId="1" xfId="0" applyFont="1" applyFill="1" applyBorder="1" applyAlignment="1">
      <alignment horizontal="left" vertical="center"/>
    </xf>
    <xf numFmtId="0" fontId="38" fillId="28" borderId="1" xfId="0" applyFont="1" applyFill="1" applyBorder="1" applyAlignment="1">
      <alignment horizontal="left" vertical="center"/>
    </xf>
    <xf numFmtId="0" fontId="37" fillId="28" borderId="1" xfId="0" applyFont="1" applyFill="1" applyBorder="1" applyAlignment="1">
      <alignment horizontal="left" vertical="center"/>
    </xf>
    <xf numFmtId="0" fontId="34" fillId="33" borderId="1" xfId="0" applyFont="1" applyFill="1" applyBorder="1" applyAlignment="1">
      <alignment horizontal="center" vertical="center"/>
    </xf>
    <xf numFmtId="0" fontId="33" fillId="3" borderId="1" xfId="0" applyFont="1" applyFill="1" applyBorder="1" applyAlignment="1">
      <alignment vertical="top"/>
    </xf>
    <xf numFmtId="0" fontId="38" fillId="3" borderId="1" xfId="0" applyFont="1" applyFill="1" applyBorder="1" applyAlignment="1">
      <alignment vertical="top"/>
    </xf>
    <xf numFmtId="0" fontId="37" fillId="3" borderId="1" xfId="0" applyFont="1" applyFill="1" applyBorder="1" applyAlignment="1">
      <alignment vertical="top"/>
    </xf>
    <xf numFmtId="0" fontId="34" fillId="0" borderId="1" xfId="0" applyFont="1" applyBorder="1" applyAlignment="1">
      <alignment vertical="top"/>
    </xf>
    <xf numFmtId="0" fontId="53" fillId="3" borderId="1" xfId="0" applyFont="1" applyFill="1" applyBorder="1" applyAlignment="1">
      <alignment vertical="top"/>
    </xf>
    <xf numFmtId="0" fontId="54" fillId="3" borderId="1" xfId="0" applyFont="1" applyFill="1" applyBorder="1" applyAlignment="1">
      <alignment vertical="top"/>
    </xf>
    <xf numFmtId="0" fontId="55" fillId="3" borderId="1" xfId="0" applyFont="1" applyFill="1" applyBorder="1" applyAlignment="1">
      <alignment vertical="top"/>
    </xf>
    <xf numFmtId="0" fontId="56" fillId="3" borderId="1" xfId="0" applyFont="1" applyFill="1" applyBorder="1" applyAlignment="1">
      <alignment vertical="top"/>
    </xf>
    <xf numFmtId="0" fontId="57" fillId="3" borderId="1" xfId="0" applyFont="1" applyFill="1" applyBorder="1" applyAlignment="1">
      <alignment vertical="top"/>
    </xf>
    <xf numFmtId="0" fontId="34" fillId="33" borderId="4" xfId="0" applyFont="1" applyFill="1" applyBorder="1" applyAlignment="1">
      <alignment horizontal="left" vertical="center"/>
    </xf>
    <xf numFmtId="0" fontId="59" fillId="0" borderId="3" xfId="0" applyFont="1" applyBorder="1" applyAlignment="1">
      <alignment horizontal="left" vertical="center"/>
    </xf>
    <xf numFmtId="0" fontId="58" fillId="7" borderId="3" xfId="0" applyFont="1" applyFill="1" applyBorder="1" applyAlignment="1">
      <alignment horizontal="left" vertical="center"/>
    </xf>
    <xf numFmtId="0" fontId="58" fillId="35" borderId="3" xfId="0" applyFont="1" applyFill="1" applyBorder="1" applyAlignment="1">
      <alignment horizontal="left" vertical="center"/>
    </xf>
    <xf numFmtId="0" fontId="58" fillId="19" borderId="3" xfId="0" applyFont="1" applyFill="1" applyBorder="1" applyAlignment="1">
      <alignment horizontal="left" vertical="center"/>
    </xf>
    <xf numFmtId="0" fontId="58" fillId="5" borderId="3" xfId="0" applyFont="1" applyFill="1" applyBorder="1" applyAlignment="1">
      <alignment horizontal="left" vertical="center"/>
    </xf>
    <xf numFmtId="9" fontId="40" fillId="0" borderId="0" xfId="2" applyFont="1" applyFill="1" applyAlignment="1">
      <alignment horizontal="center" vertical="center"/>
    </xf>
    <xf numFmtId="9" fontId="45" fillId="8" borderId="1" xfId="2" applyFont="1" applyFill="1" applyBorder="1" applyAlignment="1" applyProtection="1">
      <alignment horizontal="center" vertical="center" wrapText="1"/>
      <protection locked="0"/>
    </xf>
    <xf numFmtId="9" fontId="43" fillId="0" borderId="0" xfId="2" applyFont="1" applyFill="1" applyBorder="1" applyAlignment="1" applyProtection="1">
      <alignment horizontal="center" vertical="center"/>
      <protection locked="0"/>
    </xf>
    <xf numFmtId="0" fontId="7" fillId="0" borderId="34" xfId="0" applyFont="1" applyBorder="1" applyAlignment="1">
      <alignment vertical="center" wrapText="1"/>
    </xf>
    <xf numFmtId="0" fontId="7" fillId="0" borderId="57" xfId="0" applyFont="1" applyBorder="1" applyAlignment="1">
      <alignment vertical="center" wrapText="1"/>
    </xf>
    <xf numFmtId="0" fontId="7" fillId="0" borderId="58" xfId="0" applyFont="1" applyBorder="1" applyAlignment="1">
      <alignment vertical="center" wrapText="1"/>
    </xf>
    <xf numFmtId="14" fontId="45" fillId="0" borderId="0" xfId="0" applyNumberFormat="1" applyFont="1" applyAlignment="1">
      <alignment vertical="center"/>
    </xf>
    <xf numFmtId="0" fontId="45" fillId="0" borderId="0" xfId="0" applyFont="1" applyAlignment="1">
      <alignment vertical="center"/>
    </xf>
    <xf numFmtId="0" fontId="17" fillId="0" borderId="0" xfId="0" applyFont="1" applyAlignment="1">
      <alignment horizontal="center" vertical="center" wrapText="1"/>
    </xf>
    <xf numFmtId="0" fontId="6" fillId="0" borderId="1" xfId="0" applyFont="1" applyBorder="1" applyAlignment="1">
      <alignment horizontal="center" wrapText="1"/>
    </xf>
    <xf numFmtId="0" fontId="7" fillId="13" borderId="33"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13" fillId="0" borderId="0" xfId="0" applyFont="1" applyAlignment="1">
      <alignment horizontal="center"/>
    </xf>
    <xf numFmtId="0" fontId="65" fillId="36" borderId="1" xfId="0" applyFont="1" applyFill="1" applyBorder="1" applyAlignment="1">
      <alignment horizontal="center" vertical="center" wrapText="1"/>
    </xf>
    <xf numFmtId="0" fontId="61" fillId="36" borderId="1" xfId="0" applyFont="1" applyFill="1" applyBorder="1" applyAlignment="1">
      <alignment horizontal="center" vertical="center" wrapText="1"/>
    </xf>
    <xf numFmtId="0" fontId="62" fillId="4" borderId="1" xfId="0" applyFont="1" applyFill="1" applyBorder="1" applyAlignment="1">
      <alignment horizontal="center" vertical="center" wrapText="1"/>
    </xf>
    <xf numFmtId="0" fontId="64" fillId="4" borderId="1" xfId="0" applyFont="1" applyFill="1" applyBorder="1" applyAlignment="1">
      <alignment horizontal="left" vertical="center" wrapText="1"/>
    </xf>
    <xf numFmtId="14" fontId="64" fillId="4" borderId="1" xfId="0" applyNumberFormat="1" applyFont="1" applyFill="1" applyBorder="1" applyAlignment="1">
      <alignment horizontal="left" vertical="center" wrapText="1"/>
    </xf>
    <xf numFmtId="0" fontId="45" fillId="16" borderId="2" xfId="0" applyFont="1" applyFill="1" applyBorder="1" applyAlignment="1">
      <alignment horizontal="center" vertical="center" wrapText="1"/>
    </xf>
    <xf numFmtId="0" fontId="45" fillId="16" borderId="53" xfId="0" applyFont="1" applyFill="1" applyBorder="1" applyAlignment="1">
      <alignment horizontal="center" vertical="center" wrapText="1"/>
    </xf>
    <xf numFmtId="0" fontId="45" fillId="14" borderId="1" xfId="0" applyFont="1" applyFill="1" applyBorder="1" applyAlignment="1">
      <alignment horizontal="center" vertical="center" wrapText="1"/>
    </xf>
    <xf numFmtId="0" fontId="43" fillId="0" borderId="0" xfId="0" applyFont="1" applyAlignment="1" applyProtection="1">
      <alignment horizontal="justify" vertical="center"/>
      <protection locked="0"/>
    </xf>
    <xf numFmtId="0" fontId="45" fillId="21" borderId="4" xfId="0" applyFont="1" applyFill="1" applyBorder="1" applyAlignment="1">
      <alignment horizontal="center" vertical="center" wrapText="1"/>
    </xf>
    <xf numFmtId="0" fontId="45" fillId="21" borderId="5" xfId="0" applyFont="1" applyFill="1" applyBorder="1" applyAlignment="1">
      <alignment horizontal="center" vertical="center" wrapText="1"/>
    </xf>
    <xf numFmtId="0" fontId="45" fillId="21" borderId="6" xfId="0" applyFont="1" applyFill="1" applyBorder="1" applyAlignment="1">
      <alignment horizontal="center" vertical="center" wrapText="1"/>
    </xf>
    <xf numFmtId="0" fontId="42" fillId="0" borderId="4" xfId="0" applyFont="1" applyBorder="1" applyAlignment="1">
      <alignment horizontal="center" vertic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40" fillId="0" borderId="7" xfId="0" applyFont="1" applyBorder="1" applyAlignment="1">
      <alignment horizontal="center"/>
    </xf>
    <xf numFmtId="0" fontId="45" fillId="0" borderId="7" xfId="0" applyFont="1" applyBorder="1" applyAlignment="1">
      <alignment horizontal="center" vertical="center" wrapText="1"/>
    </xf>
    <xf numFmtId="0" fontId="46" fillId="25" borderId="2" xfId="0" applyFont="1" applyFill="1" applyBorder="1" applyAlignment="1">
      <alignment horizontal="center" vertical="center" wrapText="1"/>
    </xf>
    <xf numFmtId="0" fontId="46" fillId="25" borderId="53" xfId="0" applyFont="1" applyFill="1" applyBorder="1" applyAlignment="1">
      <alignment horizontal="center" vertical="center" wrapText="1"/>
    </xf>
    <xf numFmtId="0" fontId="42" fillId="16" borderId="2" xfId="0" applyFont="1" applyFill="1" applyBorder="1" applyAlignment="1">
      <alignment horizontal="center" vertical="center" wrapText="1"/>
    </xf>
    <xf numFmtId="0" fontId="42" fillId="16" borderId="3" xfId="0" applyFont="1" applyFill="1" applyBorder="1" applyAlignment="1">
      <alignment horizontal="center" vertical="center" wrapText="1"/>
    </xf>
    <xf numFmtId="0" fontId="46" fillId="25" borderId="3" xfId="0" applyFont="1" applyFill="1" applyBorder="1" applyAlignment="1">
      <alignment horizontal="center" vertical="center" wrapText="1"/>
    </xf>
    <xf numFmtId="0" fontId="32" fillId="25" borderId="1" xfId="0" applyFont="1" applyFill="1" applyBorder="1" applyAlignment="1">
      <alignment horizontal="center" vertical="center" wrapText="1"/>
    </xf>
    <xf numFmtId="0" fontId="44" fillId="21" borderId="2" xfId="0" applyFont="1" applyFill="1" applyBorder="1" applyAlignment="1">
      <alignment horizontal="center" vertical="center" wrapText="1"/>
    </xf>
    <xf numFmtId="0" fontId="44" fillId="21" borderId="3" xfId="0" applyFont="1" applyFill="1" applyBorder="1" applyAlignment="1">
      <alignment horizontal="center" vertical="center" wrapText="1"/>
    </xf>
    <xf numFmtId="0" fontId="45" fillId="15" borderId="2" xfId="0" applyFont="1" applyFill="1" applyBorder="1" applyAlignment="1">
      <alignment horizontal="center" vertical="center" wrapText="1"/>
    </xf>
    <xf numFmtId="0" fontId="45" fillId="15" borderId="53" xfId="0" applyFont="1" applyFill="1" applyBorder="1" applyAlignment="1">
      <alignment horizontal="center" vertical="center" wrapText="1"/>
    </xf>
    <xf numFmtId="0" fontId="44" fillId="14" borderId="1" xfId="0" applyFont="1" applyFill="1" applyBorder="1" applyAlignment="1">
      <alignment horizontal="center" vertical="center" wrapText="1"/>
    </xf>
    <xf numFmtId="0" fontId="44" fillId="14" borderId="2" xfId="0" applyFont="1" applyFill="1" applyBorder="1" applyAlignment="1">
      <alignment horizontal="center" vertical="center" wrapText="1"/>
    </xf>
    <xf numFmtId="0" fontId="45" fillId="14" borderId="2" xfId="0" applyFont="1" applyFill="1" applyBorder="1" applyAlignment="1">
      <alignment horizontal="center" vertical="center" wrapText="1"/>
    </xf>
    <xf numFmtId="0" fontId="45" fillId="12" borderId="1" xfId="0" applyFont="1" applyFill="1" applyBorder="1" applyAlignment="1">
      <alignment horizontal="center" vertical="center" wrapText="1"/>
    </xf>
    <xf numFmtId="0" fontId="44" fillId="14" borderId="8" xfId="0" applyFont="1" applyFill="1" applyBorder="1" applyAlignment="1">
      <alignment horizontal="center" vertical="center" wrapText="1"/>
    </xf>
    <xf numFmtId="0" fontId="44" fillId="14" borderId="9" xfId="0" applyFont="1" applyFill="1" applyBorder="1" applyAlignment="1">
      <alignment horizontal="center" vertical="center" wrapText="1"/>
    </xf>
    <xf numFmtId="0" fontId="44" fillId="21" borderId="1" xfId="0" applyFont="1" applyFill="1" applyBorder="1" applyAlignment="1">
      <alignment horizontal="center" vertical="center" wrapText="1"/>
    </xf>
    <xf numFmtId="0" fontId="44" fillId="12" borderId="1" xfId="0" applyFont="1" applyFill="1" applyBorder="1" applyAlignment="1">
      <alignment horizontal="center" vertical="center" wrapText="1"/>
    </xf>
    <xf numFmtId="0" fontId="45" fillId="17" borderId="2" xfId="0" applyFont="1" applyFill="1" applyBorder="1" applyAlignment="1">
      <alignment horizontal="center" vertical="center" wrapText="1"/>
    </xf>
    <xf numFmtId="0" fontId="45" fillId="17" borderId="53" xfId="0" applyFont="1" applyFill="1" applyBorder="1" applyAlignment="1">
      <alignment horizontal="center" vertical="center" wrapText="1"/>
    </xf>
    <xf numFmtId="0" fontId="45" fillId="17" borderId="3" xfId="0" applyFont="1" applyFill="1" applyBorder="1" applyAlignment="1">
      <alignment horizontal="center" vertical="center" wrapText="1"/>
    </xf>
    <xf numFmtId="0" fontId="45" fillId="15" borderId="4" xfId="0" applyFont="1" applyFill="1" applyBorder="1" applyAlignment="1">
      <alignment horizontal="center" vertical="center" wrapText="1"/>
    </xf>
    <xf numFmtId="0" fontId="45" fillId="15" borderId="5" xfId="0" applyFont="1" applyFill="1" applyBorder="1" applyAlignment="1">
      <alignment horizontal="center" vertical="center" wrapText="1"/>
    </xf>
    <xf numFmtId="0" fontId="45" fillId="15" borderId="6" xfId="0" applyFont="1" applyFill="1" applyBorder="1" applyAlignment="1">
      <alignment horizontal="center" vertical="center" wrapText="1"/>
    </xf>
    <xf numFmtId="0" fontId="42" fillId="16" borderId="53" xfId="0" applyFont="1" applyFill="1" applyBorder="1" applyAlignment="1">
      <alignment horizontal="center" vertical="center" wrapText="1"/>
    </xf>
    <xf numFmtId="9" fontId="45" fillId="15" borderId="2" xfId="2" applyFont="1" applyFill="1" applyBorder="1" applyAlignment="1">
      <alignment horizontal="center" vertical="center" wrapText="1"/>
    </xf>
    <xf numFmtId="9" fontId="45" fillId="15" borderId="53" xfId="2" applyFont="1" applyFill="1" applyBorder="1" applyAlignment="1">
      <alignment horizontal="center" vertical="center" wrapText="1"/>
    </xf>
    <xf numFmtId="0" fontId="45" fillId="14" borderId="8" xfId="0" applyFont="1" applyFill="1" applyBorder="1" applyAlignment="1">
      <alignment horizontal="center" vertical="center"/>
    </xf>
    <xf numFmtId="0" fontId="45" fillId="14" borderId="9" xfId="0" applyFont="1" applyFill="1" applyBorder="1" applyAlignment="1">
      <alignment horizontal="center" vertical="center"/>
    </xf>
    <xf numFmtId="0" fontId="45" fillId="14" borderId="53" xfId="0" applyFont="1" applyFill="1" applyBorder="1" applyAlignment="1">
      <alignment horizontal="center" vertical="center" wrapText="1"/>
    </xf>
    <xf numFmtId="0" fontId="45" fillId="14" borderId="3" xfId="0" applyFont="1" applyFill="1" applyBorder="1" applyAlignment="1">
      <alignment horizontal="center" vertical="center" wrapText="1"/>
    </xf>
    <xf numFmtId="0" fontId="45" fillId="10" borderId="2" xfId="0" applyFont="1" applyFill="1" applyBorder="1" applyAlignment="1">
      <alignment horizontal="center" vertical="center" wrapText="1"/>
    </xf>
    <xf numFmtId="0" fontId="45" fillId="10" borderId="53" xfId="0" applyFont="1" applyFill="1" applyBorder="1" applyAlignment="1">
      <alignment horizontal="center" vertical="center" wrapText="1"/>
    </xf>
    <xf numFmtId="0" fontId="45" fillId="17" borderId="1" xfId="0" applyFont="1" applyFill="1" applyBorder="1" applyAlignment="1">
      <alignment horizontal="center" vertical="center" wrapText="1"/>
    </xf>
    <xf numFmtId="164" fontId="44" fillId="21" borderId="6" xfId="0" applyNumberFormat="1" applyFont="1" applyFill="1" applyBorder="1" applyAlignment="1">
      <alignment horizontal="center" vertical="center" wrapText="1"/>
    </xf>
    <xf numFmtId="164" fontId="44" fillId="21" borderId="9" xfId="0" applyNumberFormat="1" applyFont="1" applyFill="1" applyBorder="1" applyAlignment="1">
      <alignment horizontal="center" vertical="center" wrapText="1"/>
    </xf>
    <xf numFmtId="0" fontId="42" fillId="0" borderId="45" xfId="0" applyFont="1" applyBorder="1" applyAlignment="1">
      <alignment horizontal="center" vertical="center"/>
    </xf>
    <xf numFmtId="0" fontId="42" fillId="0" borderId="46" xfId="0" applyFont="1" applyBorder="1" applyAlignment="1">
      <alignment horizontal="center" vertical="center"/>
    </xf>
    <xf numFmtId="0" fontId="42" fillId="0" borderId="47" xfId="0" applyFont="1" applyBorder="1" applyAlignment="1">
      <alignment horizontal="center" vertical="center"/>
    </xf>
    <xf numFmtId="0" fontId="42" fillId="8" borderId="2" xfId="0" applyFont="1" applyFill="1" applyBorder="1" applyAlignment="1">
      <alignment horizontal="center" vertical="center" wrapText="1"/>
    </xf>
    <xf numFmtId="0" fontId="42" fillId="8" borderId="3" xfId="0" applyFont="1" applyFill="1" applyBorder="1" applyAlignment="1">
      <alignment horizontal="center" vertical="center" wrapText="1"/>
    </xf>
    <xf numFmtId="0" fontId="46" fillId="25" borderId="8" xfId="0" applyFont="1" applyFill="1" applyBorder="1" applyAlignment="1">
      <alignment horizontal="center" vertical="center" wrapText="1"/>
    </xf>
    <xf numFmtId="0" fontId="46" fillId="25" borderId="55" xfId="0" applyFont="1" applyFill="1" applyBorder="1" applyAlignment="1">
      <alignment horizontal="center" vertical="center" wrapText="1"/>
    </xf>
    <xf numFmtId="0" fontId="46" fillId="25" borderId="9" xfId="0" applyFont="1" applyFill="1" applyBorder="1" applyAlignment="1">
      <alignment horizontal="center" vertical="center" wrapText="1"/>
    </xf>
    <xf numFmtId="164" fontId="44" fillId="21" borderId="2" xfId="0" applyNumberFormat="1" applyFont="1" applyFill="1" applyBorder="1" applyAlignment="1">
      <alignment horizontal="center" vertical="center" wrapText="1"/>
    </xf>
    <xf numFmtId="164" fontId="44" fillId="21" borderId="3" xfId="0" applyNumberFormat="1" applyFont="1" applyFill="1" applyBorder="1" applyAlignment="1">
      <alignment horizontal="center" vertical="center" wrapText="1"/>
    </xf>
    <xf numFmtId="0" fontId="45" fillId="16" borderId="5" xfId="0" applyFont="1" applyFill="1" applyBorder="1" applyAlignment="1">
      <alignment horizontal="center" vertical="center" wrapText="1"/>
    </xf>
    <xf numFmtId="0" fontId="45" fillId="16" borderId="6" xfId="0" applyFont="1" applyFill="1" applyBorder="1" applyAlignment="1">
      <alignment horizontal="center" vertical="center" wrapText="1"/>
    </xf>
    <xf numFmtId="0" fontId="45" fillId="0" borderId="0" xfId="0" applyFont="1" applyAlignment="1">
      <alignment horizontal="center" vertical="center" wrapText="1"/>
    </xf>
    <xf numFmtId="0" fontId="42" fillId="0" borderId="0" xfId="0" applyFont="1" applyAlignment="1">
      <alignment horizontal="center" vertical="center" wrapText="1"/>
    </xf>
    <xf numFmtId="0" fontId="42" fillId="0" borderId="7"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55" xfId="0" applyFont="1" applyBorder="1" applyAlignment="1">
      <alignment horizontal="center" vertical="center" wrapText="1"/>
    </xf>
    <xf numFmtId="0" fontId="60" fillId="0" borderId="9" xfId="0" applyFont="1" applyBorder="1" applyAlignment="1">
      <alignment horizontal="center" vertical="center" wrapText="1"/>
    </xf>
    <xf numFmtId="0" fontId="60" fillId="0" borderId="56" xfId="0" applyFont="1" applyBorder="1" applyAlignment="1">
      <alignment horizontal="center" vertical="center" wrapText="1"/>
    </xf>
    <xf numFmtId="0" fontId="60" fillId="0" borderId="0" xfId="0" applyFont="1" applyAlignment="1">
      <alignment horizontal="center" vertical="center" wrapText="1"/>
    </xf>
    <xf numFmtId="0" fontId="60" fillId="0" borderId="59" xfId="0" applyFont="1" applyBorder="1" applyAlignment="1">
      <alignment horizontal="center" vertical="center" wrapText="1"/>
    </xf>
    <xf numFmtId="0" fontId="60" fillId="0" borderId="54"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60" xfId="0" applyFont="1" applyBorder="1" applyAlignment="1">
      <alignment horizontal="center" vertical="center" wrapText="1"/>
    </xf>
    <xf numFmtId="0" fontId="63" fillId="36" borderId="1" xfId="0" applyFont="1" applyFill="1" applyBorder="1" applyAlignment="1">
      <alignment horizontal="center" vertical="center" wrapText="1"/>
    </xf>
    <xf numFmtId="0" fontId="43" fillId="0" borderId="1" xfId="0" applyFont="1" applyBorder="1" applyAlignment="1">
      <alignment horizontal="left" vertical="center" wrapText="1"/>
    </xf>
    <xf numFmtId="0" fontId="64" fillId="4" borderId="1" xfId="0" applyFont="1" applyFill="1" applyBorder="1" applyAlignment="1">
      <alignment horizontal="left" vertical="center"/>
    </xf>
    <xf numFmtId="0" fontId="63" fillId="36" borderId="4" xfId="0" applyFont="1" applyFill="1" applyBorder="1" applyAlignment="1">
      <alignment horizontal="center" vertical="center" wrapText="1"/>
    </xf>
    <xf numFmtId="0" fontId="63" fillId="36" borderId="5" xfId="0" applyFont="1" applyFill="1" applyBorder="1" applyAlignment="1">
      <alignment horizontal="center" vertical="center" wrapText="1"/>
    </xf>
    <xf numFmtId="0" fontId="63" fillId="36" borderId="6" xfId="0" applyFont="1" applyFill="1" applyBorder="1" applyAlignment="1">
      <alignment horizontal="center" vertical="center" wrapText="1"/>
    </xf>
    <xf numFmtId="0" fontId="34" fillId="22" borderId="56" xfId="0" applyFont="1" applyFill="1" applyBorder="1" applyAlignment="1">
      <alignment horizontal="center" vertical="center"/>
    </xf>
    <xf numFmtId="0" fontId="34" fillId="22" borderId="0" xfId="0" applyFont="1" applyFill="1" applyAlignment="1">
      <alignment horizontal="center" vertical="center"/>
    </xf>
    <xf numFmtId="0" fontId="34" fillId="8" borderId="1" xfId="0" applyFont="1" applyFill="1" applyBorder="1" applyAlignment="1">
      <alignment horizontal="center" vertical="center"/>
    </xf>
    <xf numFmtId="0" fontId="34" fillId="8" borderId="7" xfId="0" applyFont="1" applyFill="1" applyBorder="1" applyAlignment="1">
      <alignment horizontal="left" vertical="center"/>
    </xf>
    <xf numFmtId="0" fontId="36" fillId="2" borderId="4" xfId="0" applyFont="1" applyFill="1" applyBorder="1" applyAlignment="1">
      <alignment horizontal="left" vertical="center"/>
    </xf>
    <xf numFmtId="0" fontId="36" fillId="2" borderId="6" xfId="0" applyFont="1" applyFill="1" applyBorder="1" applyAlignment="1">
      <alignment horizontal="left" vertical="center"/>
    </xf>
    <xf numFmtId="0" fontId="35" fillId="8" borderId="4" xfId="0" applyFont="1" applyFill="1" applyBorder="1" applyAlignment="1">
      <alignment horizontal="left" vertical="center"/>
    </xf>
    <xf numFmtId="0" fontId="35" fillId="8" borderId="6" xfId="0" applyFont="1" applyFill="1" applyBorder="1" applyAlignment="1">
      <alignment horizontal="left" vertical="center"/>
    </xf>
    <xf numFmtId="0" fontId="7" fillId="9" borderId="1" xfId="0" applyFont="1" applyFill="1" applyBorder="1" applyAlignment="1">
      <alignment horizontal="center" vertical="center" wrapText="1"/>
    </xf>
    <xf numFmtId="0" fontId="11" fillId="18" borderId="16"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11" fillId="18" borderId="10" xfId="0" applyFont="1" applyFill="1" applyBorder="1" applyAlignment="1">
      <alignment horizontal="center" vertical="center" wrapText="1"/>
    </xf>
    <xf numFmtId="0" fontId="11" fillId="18" borderId="11" xfId="0" applyFont="1" applyFill="1" applyBorder="1" applyAlignment="1">
      <alignment horizontal="center" vertical="center" wrapText="1"/>
    </xf>
    <xf numFmtId="0" fontId="11" fillId="18" borderId="12" xfId="0" applyFont="1" applyFill="1" applyBorder="1" applyAlignment="1">
      <alignment horizontal="center" vertical="center" wrapText="1"/>
    </xf>
    <xf numFmtId="0" fontId="10" fillId="18" borderId="16"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11"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10"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7" fillId="11" borderId="46" xfId="0" applyFont="1" applyFill="1" applyBorder="1" applyAlignment="1">
      <alignment horizontal="center" vertical="center" wrapText="1"/>
    </xf>
    <xf numFmtId="0" fontId="7" fillId="11" borderId="47"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51" xfId="0" applyFont="1" applyBorder="1" applyAlignment="1">
      <alignment horizontal="left" vertical="center" wrapText="1"/>
    </xf>
    <xf numFmtId="0" fontId="7" fillId="0" borderId="0" xfId="0" applyFont="1" applyAlignment="1">
      <alignment horizont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2" fillId="0" borderId="46"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49" xfId="0" applyFont="1" applyBorder="1" applyAlignment="1">
      <alignment horizontal="center" vertical="center" wrapText="1"/>
    </xf>
    <xf numFmtId="0" fontId="16" fillId="11" borderId="16" xfId="0" applyFont="1" applyFill="1" applyBorder="1" applyAlignment="1">
      <alignment horizontal="center" vertical="center" wrapText="1"/>
    </xf>
    <xf numFmtId="0" fontId="24" fillId="0" borderId="16" xfId="0" applyFont="1" applyBorder="1" applyAlignment="1">
      <alignment horizontal="center" vertical="center" wrapText="1"/>
    </xf>
    <xf numFmtId="0" fontId="10" fillId="9" borderId="11"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18" borderId="10"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0" borderId="14" xfId="0" applyFont="1" applyBorder="1" applyAlignment="1">
      <alignment horizontal="center" vertical="center" wrapText="1"/>
    </xf>
    <xf numFmtId="0" fontId="2" fillId="0" borderId="21" xfId="0" applyFont="1" applyBorder="1" applyAlignment="1">
      <alignment horizontal="justify" vertical="center" wrapText="1"/>
    </xf>
    <xf numFmtId="0" fontId="2" fillId="0" borderId="23" xfId="0" applyFont="1" applyBorder="1" applyAlignment="1">
      <alignment horizontal="justify" vertical="center" wrapText="1"/>
    </xf>
    <xf numFmtId="0" fontId="30" fillId="0" borderId="22" xfId="0" applyFont="1" applyBorder="1" applyAlignment="1">
      <alignment vertical="center" wrapText="1"/>
    </xf>
    <xf numFmtId="0" fontId="30" fillId="0" borderId="44" xfId="0" applyFont="1" applyBorder="1" applyAlignment="1">
      <alignment vertical="center" wrapText="1"/>
    </xf>
    <xf numFmtId="0" fontId="30" fillId="0" borderId="17" xfId="0" applyFont="1" applyBorder="1" applyAlignment="1">
      <alignment vertical="center" wrapText="1"/>
    </xf>
    <xf numFmtId="0" fontId="7" fillId="0" borderId="0" xfId="0" applyFont="1" applyAlignment="1">
      <alignment horizontal="center"/>
    </xf>
    <xf numFmtId="0" fontId="9" fillId="0" borderId="13" xfId="0" applyFont="1" applyBorder="1" applyAlignment="1">
      <alignment horizontal="left" vertical="center" wrapText="1" indent="2"/>
    </xf>
    <xf numFmtId="0" fontId="9" fillId="0" borderId="15" xfId="0" applyFont="1" applyBorder="1" applyAlignment="1">
      <alignment horizontal="left" vertical="center" wrapText="1" indent="2"/>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9" fillId="0" borderId="21" xfId="0" applyFont="1" applyBorder="1" applyAlignment="1">
      <alignment vertical="center" wrapText="1"/>
    </xf>
    <xf numFmtId="0" fontId="19" fillId="0" borderId="19" xfId="0" applyFont="1" applyBorder="1" applyAlignment="1">
      <alignment vertical="center" wrapText="1"/>
    </xf>
    <xf numFmtId="0" fontId="19" fillId="0" borderId="23" xfId="0" applyFont="1" applyBorder="1" applyAlignment="1">
      <alignment vertical="center" wrapText="1"/>
    </xf>
    <xf numFmtId="0" fontId="19" fillId="0" borderId="18" xfId="0" applyFont="1" applyBorder="1" applyAlignment="1">
      <alignment vertical="center" wrapText="1"/>
    </xf>
    <xf numFmtId="0" fontId="19" fillId="0" borderId="0" xfId="0" applyFont="1" applyAlignment="1">
      <alignment vertical="center" wrapText="1"/>
    </xf>
    <xf numFmtId="0" fontId="19" fillId="0" borderId="20" xfId="0" applyFont="1" applyBorder="1" applyAlignment="1">
      <alignment vertical="center" wrapText="1"/>
    </xf>
    <xf numFmtId="0" fontId="10" fillId="0" borderId="13" xfId="0" applyFont="1" applyBorder="1" applyAlignment="1">
      <alignment horizontal="left" vertical="center" wrapText="1" indent="2"/>
    </xf>
    <xf numFmtId="0" fontId="10" fillId="0" borderId="15" xfId="0" applyFont="1" applyBorder="1" applyAlignment="1">
      <alignment horizontal="left" vertical="center" wrapText="1" indent="2"/>
    </xf>
    <xf numFmtId="0" fontId="8" fillId="0" borderId="13" xfId="0" applyFont="1" applyBorder="1" applyAlignment="1">
      <alignment horizontal="justify" vertical="center" wrapText="1"/>
    </xf>
    <xf numFmtId="0" fontId="8" fillId="0" borderId="15" xfId="0" applyFont="1" applyBorder="1" applyAlignment="1">
      <alignment horizontal="justify" vertical="center" wrapText="1"/>
    </xf>
    <xf numFmtId="0" fontId="10" fillId="0" borderId="14" xfId="0" applyFont="1" applyBorder="1" applyAlignment="1">
      <alignment horizontal="left" vertical="center" wrapText="1" indent="2"/>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3">
    <cellStyle name="Normal" xfId="0" builtinId="0"/>
    <cellStyle name="Normal 2" xfId="1" xr:uid="{00000000-0005-0000-0000-000001000000}"/>
    <cellStyle name="Porcentaje" xfId="2" builtinId="5"/>
  </cellStyles>
  <dxfs count="57">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s>
  <tableStyles count="0" defaultTableStyle="TableStyleMedium2" defaultPivotStyle="PivotStyleLight16"/>
  <colors>
    <mruColors>
      <color rgb="FFFFE599"/>
      <color rgb="FFCCFFFF"/>
      <color rgb="FFFFFF99"/>
      <color rgb="FFFFFF00"/>
      <color rgb="FF92D050"/>
      <color rgb="FFFFFFCC"/>
      <color rgb="FFFFFF66"/>
      <color rgb="FFFFCC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0</xdr:colOff>
      <xdr:row>28</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0</xdr:colOff>
      <xdr:row>28</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22</xdr:col>
      <xdr:colOff>0</xdr:colOff>
      <xdr:row>24</xdr:row>
      <xdr:rowOff>0</xdr:rowOff>
    </xdr:from>
    <xdr:to>
      <xdr:col>22</xdr:col>
      <xdr:colOff>0</xdr:colOff>
      <xdr:row>29</xdr:row>
      <xdr:rowOff>53634</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22</xdr:col>
      <xdr:colOff>0</xdr:colOff>
      <xdr:row>24</xdr:row>
      <xdr:rowOff>0</xdr:rowOff>
    </xdr:from>
    <xdr:to>
      <xdr:col>22</xdr:col>
      <xdr:colOff>0</xdr:colOff>
      <xdr:row>29</xdr:row>
      <xdr:rowOff>53634</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22</xdr:col>
      <xdr:colOff>0</xdr:colOff>
      <xdr:row>24</xdr:row>
      <xdr:rowOff>0</xdr:rowOff>
    </xdr:from>
    <xdr:to>
      <xdr:col>22</xdr:col>
      <xdr:colOff>0</xdr:colOff>
      <xdr:row>26</xdr:row>
      <xdr:rowOff>184904</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22</xdr:col>
      <xdr:colOff>0</xdr:colOff>
      <xdr:row>24</xdr:row>
      <xdr:rowOff>0</xdr:rowOff>
    </xdr:from>
    <xdr:to>
      <xdr:col>22</xdr:col>
      <xdr:colOff>0</xdr:colOff>
      <xdr:row>26</xdr:row>
      <xdr:rowOff>184904</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0</xdr:col>
      <xdr:colOff>535782</xdr:colOff>
      <xdr:row>1</xdr:row>
      <xdr:rowOff>54428</xdr:rowOff>
    </xdr:from>
    <xdr:to>
      <xdr:col>2</xdr:col>
      <xdr:colOff>381000</xdr:colOff>
      <xdr:row>3</xdr:row>
      <xdr:rowOff>206484</xdr:rowOff>
    </xdr:to>
    <xdr:pic>
      <xdr:nvPicPr>
        <xdr:cNvPr id="5" name="Imagen 1875582370">
          <a:extLst>
            <a:ext uri="{FF2B5EF4-FFF2-40B4-BE49-F238E27FC236}">
              <a16:creationId xmlns:a16="http://schemas.microsoft.com/office/drawing/2014/main" id="{496BC794-9BF3-46AC-9D0F-94D35AF8C0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5782" y="185397"/>
          <a:ext cx="1083468" cy="628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364919</xdr:colOff>
      <xdr:row>0</xdr:row>
      <xdr:rowOff>54429</xdr:rowOff>
    </xdr:from>
    <xdr:to>
      <xdr:col>2</xdr:col>
      <xdr:colOff>271401</xdr:colOff>
      <xdr:row>2</xdr:row>
      <xdr:rowOff>0</xdr:rowOff>
    </xdr:to>
    <xdr:pic>
      <xdr:nvPicPr>
        <xdr:cNvPr id="2" name="Imagen 1875582370">
          <a:extLst>
            <a:ext uri="{FF2B5EF4-FFF2-40B4-BE49-F238E27FC236}">
              <a16:creationId xmlns:a16="http://schemas.microsoft.com/office/drawing/2014/main" id="{1F62C755-05C2-4B1B-B419-D1FD88A95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124" y="54429"/>
          <a:ext cx="685800" cy="374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BH37"/>
  <sheetViews>
    <sheetView showGridLines="0" tabSelected="1" showRuler="0" topLeftCell="D1" zoomScale="80" zoomScaleNormal="80" zoomScaleSheetLayoutView="110" workbookViewId="0">
      <selection activeCell="P13" sqref="P13"/>
    </sheetView>
  </sheetViews>
  <sheetFormatPr baseColWidth="10" defaultColWidth="11.42578125" defaultRowHeight="10.5" x14ac:dyDescent="0.15"/>
  <cols>
    <col min="1" max="1" width="9.42578125" style="85" customWidth="1"/>
    <col min="2" max="2" width="9.140625" style="85" customWidth="1"/>
    <col min="3" max="3" width="16.42578125" style="85" customWidth="1"/>
    <col min="4" max="4" width="7.42578125" style="85" customWidth="1"/>
    <col min="5" max="5" width="7" style="85" customWidth="1"/>
    <col min="6" max="6" width="8.42578125" style="85" customWidth="1"/>
    <col min="7" max="7" width="10.7109375" style="85" bestFit="1" customWidth="1"/>
    <col min="8" max="8" width="13.5703125" style="85" bestFit="1" customWidth="1"/>
    <col min="9" max="9" width="9.140625" style="85" bestFit="1" customWidth="1"/>
    <col min="10" max="10" width="8.140625" style="85" bestFit="1" customWidth="1"/>
    <col min="11" max="11" width="7.7109375" style="85" customWidth="1"/>
    <col min="12" max="12" width="11.85546875" style="85" customWidth="1"/>
    <col min="13" max="13" width="8" style="85" customWidth="1"/>
    <col min="14" max="16" width="12.5703125" style="85" customWidth="1"/>
    <col min="17" max="17" width="6.5703125" style="85" customWidth="1"/>
    <col min="18" max="21" width="10.5703125" style="85" customWidth="1"/>
    <col min="22" max="22" width="7.85546875" style="88" customWidth="1"/>
    <col min="23" max="23" width="11.140625" style="85" customWidth="1"/>
    <col min="24" max="24" width="11.42578125" style="85" customWidth="1"/>
    <col min="25" max="25" width="11.28515625" style="89" customWidth="1"/>
    <col min="26" max="26" width="11.5703125" style="85" customWidth="1"/>
    <col min="27" max="27" width="6.85546875" style="89" customWidth="1"/>
    <col min="28" max="28" width="10.42578125" style="85" customWidth="1"/>
    <col min="29" max="29" width="6.85546875" style="85" customWidth="1"/>
    <col min="30" max="30" width="22.140625" style="86" customWidth="1"/>
    <col min="31" max="31" width="12.42578125" style="86" customWidth="1"/>
    <col min="32" max="32" width="9.28515625" style="85" customWidth="1"/>
    <col min="33" max="33" width="12.42578125" style="85" customWidth="1"/>
    <col min="34" max="34" width="9.42578125" style="85" customWidth="1"/>
    <col min="35" max="35" width="7.5703125" style="85" customWidth="1"/>
    <col min="36" max="36" width="4.85546875" style="210" customWidth="1"/>
    <col min="37" max="37" width="10.140625" style="85" customWidth="1"/>
    <col min="38" max="38" width="5.28515625" style="210" customWidth="1"/>
    <col min="39" max="39" width="11.140625" style="86" customWidth="1"/>
    <col min="40" max="40" width="20.42578125" style="87" customWidth="1"/>
    <col min="41" max="41" width="9.85546875" style="85" customWidth="1"/>
    <col min="42" max="42" width="9.28515625" style="88" customWidth="1"/>
    <col min="43" max="43" width="9.7109375" style="85" customWidth="1"/>
    <col min="44" max="45" width="11.85546875" style="85" customWidth="1"/>
    <col min="46" max="47" width="7.85546875" style="85" customWidth="1"/>
    <col min="48" max="48" width="9.140625" style="85" customWidth="1"/>
    <col min="49" max="49" width="10.140625" style="85" customWidth="1"/>
    <col min="50" max="50" width="12.7109375" style="85" customWidth="1"/>
    <col min="51" max="51" width="10.140625" style="85" customWidth="1"/>
    <col min="52" max="52" width="15.140625" style="120" customWidth="1"/>
    <col min="53" max="53" width="18.5703125" style="120" customWidth="1"/>
    <col min="54" max="54" width="12.5703125" style="121" customWidth="1"/>
    <col min="55" max="55" width="14.7109375" style="121" customWidth="1"/>
    <col min="56" max="57" width="4.140625" style="122" customWidth="1"/>
    <col min="58" max="58" width="17.140625" style="121" customWidth="1"/>
    <col min="59" max="59" width="12.42578125" style="121" customWidth="1"/>
    <col min="60" max="60" width="15.5703125" style="122" customWidth="1"/>
    <col min="61" max="16384" width="11.42578125" style="86"/>
  </cols>
  <sheetData>
    <row r="2" spans="1:60" ht="18.75" customHeight="1" x14ac:dyDescent="0.15">
      <c r="A2" s="301"/>
      <c r="B2" s="302"/>
      <c r="C2" s="303"/>
      <c r="D2" s="234" t="s">
        <v>0</v>
      </c>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C2" s="234"/>
      <c r="BD2" s="234"/>
      <c r="BE2" s="234"/>
      <c r="BF2" s="234"/>
      <c r="BG2" s="234"/>
      <c r="BH2" s="234"/>
    </row>
    <row r="3" spans="1:60" ht="18.75" customHeight="1" x14ac:dyDescent="0.15">
      <c r="A3" s="304"/>
      <c r="B3" s="305"/>
      <c r="C3" s="306"/>
      <c r="D3" s="235" t="s">
        <v>1</v>
      </c>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row>
    <row r="4" spans="1:60" ht="18.75" customHeight="1" x14ac:dyDescent="0.15">
      <c r="A4" s="307"/>
      <c r="B4" s="308"/>
      <c r="C4" s="309"/>
      <c r="D4" s="313" t="s">
        <v>2</v>
      </c>
      <c r="E4" s="314"/>
      <c r="F4" s="314"/>
      <c r="G4" s="314"/>
      <c r="H4" s="314"/>
      <c r="I4" s="314"/>
      <c r="J4" s="314"/>
      <c r="K4" s="314"/>
      <c r="L4" s="314"/>
      <c r="M4" s="314"/>
      <c r="N4" s="315"/>
      <c r="O4" s="312" t="s">
        <v>3</v>
      </c>
      <c r="P4" s="312"/>
      <c r="Q4" s="312"/>
      <c r="R4" s="312"/>
      <c r="S4" s="312"/>
      <c r="T4" s="312"/>
      <c r="U4" s="312"/>
      <c r="V4" s="312"/>
      <c r="W4" s="312"/>
      <c r="X4" s="312"/>
      <c r="Y4" s="312"/>
      <c r="Z4" s="312"/>
      <c r="AA4" s="312"/>
      <c r="AB4" s="312"/>
      <c r="AC4" s="310" t="s">
        <v>4</v>
      </c>
      <c r="AD4" s="310"/>
      <c r="AE4" s="310"/>
      <c r="AF4" s="310"/>
      <c r="AG4" s="310"/>
      <c r="AH4" s="310"/>
      <c r="AI4" s="310"/>
      <c r="AJ4" s="310"/>
      <c r="AK4" s="310"/>
      <c r="AL4" s="310"/>
      <c r="AM4" s="311">
        <v>0</v>
      </c>
      <c r="AN4" s="311"/>
      <c r="AO4" s="311"/>
      <c r="AP4" s="311"/>
      <c r="AQ4" s="311"/>
      <c r="AR4" s="311"/>
      <c r="AS4" s="311"/>
      <c r="AT4" s="311"/>
      <c r="AU4" s="311"/>
      <c r="AV4" s="311"/>
      <c r="AW4" s="311"/>
      <c r="AX4" s="311"/>
      <c r="AY4" s="311"/>
      <c r="AZ4" s="310" t="s">
        <v>5</v>
      </c>
      <c r="BA4" s="310"/>
      <c r="BB4" s="310"/>
      <c r="BC4" s="310"/>
      <c r="BD4" s="237">
        <v>46185</v>
      </c>
      <c r="BE4" s="236"/>
      <c r="BF4" s="236"/>
      <c r="BG4" s="236"/>
      <c r="BH4" s="236"/>
    </row>
    <row r="5" spans="1:60" ht="12" customHeight="1" x14ac:dyDescent="0.15">
      <c r="B5" s="86"/>
      <c r="C5" s="86"/>
      <c r="D5" s="86"/>
      <c r="E5" s="86"/>
      <c r="F5" s="86"/>
      <c r="G5" s="86"/>
      <c r="H5" s="86"/>
      <c r="I5" s="86"/>
      <c r="J5" s="86"/>
      <c r="K5" s="86"/>
      <c r="L5" s="86"/>
      <c r="M5" s="86"/>
      <c r="N5" s="86"/>
      <c r="O5" s="86"/>
      <c r="P5" s="86"/>
      <c r="R5" s="86"/>
      <c r="T5" s="86"/>
      <c r="U5" s="86"/>
      <c r="W5" s="86"/>
      <c r="AF5" s="86"/>
      <c r="AG5" s="86"/>
      <c r="AZ5" s="85"/>
      <c r="BA5" s="85"/>
      <c r="BB5" s="87"/>
      <c r="BC5" s="87"/>
      <c r="BD5" s="87"/>
      <c r="BE5" s="87"/>
      <c r="BF5" s="88"/>
      <c r="BG5" s="88"/>
      <c r="BH5" s="85"/>
    </row>
    <row r="6" spans="1:60" ht="12" customHeight="1" x14ac:dyDescent="0.15">
      <c r="B6" s="90"/>
      <c r="C6" s="90"/>
      <c r="D6" s="90"/>
      <c r="E6" s="90"/>
      <c r="F6" s="90"/>
      <c r="G6" s="90"/>
      <c r="H6" s="90"/>
      <c r="I6" s="90"/>
      <c r="J6" s="90"/>
      <c r="K6" s="90"/>
      <c r="L6" s="90"/>
      <c r="M6" s="90"/>
      <c r="N6" s="90"/>
      <c r="O6" s="91"/>
      <c r="P6" s="91"/>
      <c r="Q6" s="92"/>
      <c r="R6" s="91"/>
      <c r="S6" s="92"/>
      <c r="T6" s="91"/>
      <c r="U6" s="91"/>
      <c r="V6" s="92"/>
      <c r="W6" s="93"/>
      <c r="X6" s="94"/>
      <c r="Y6" s="95"/>
      <c r="Z6" s="94"/>
      <c r="AA6" s="95"/>
      <c r="AB6" s="94"/>
      <c r="AC6" s="94"/>
      <c r="AD6" s="93"/>
      <c r="AE6" s="93"/>
      <c r="AF6" s="93"/>
      <c r="AG6" s="93"/>
      <c r="AH6" s="94"/>
      <c r="AI6" s="94"/>
      <c r="AJ6" s="95"/>
      <c r="AK6" s="92"/>
      <c r="AL6" s="212"/>
      <c r="AM6" s="91"/>
      <c r="AN6" s="96"/>
      <c r="AO6" s="92"/>
      <c r="AP6" s="92"/>
      <c r="AQ6" s="92"/>
      <c r="AR6" s="94"/>
      <c r="AS6" s="94"/>
      <c r="AT6" s="94"/>
      <c r="AU6" s="94"/>
      <c r="AV6" s="94"/>
      <c r="AW6" s="92"/>
      <c r="AX6" s="92"/>
      <c r="AY6" s="92"/>
      <c r="AZ6" s="94"/>
      <c r="BA6" s="94"/>
      <c r="BB6" s="97"/>
      <c r="BC6" s="97"/>
      <c r="BD6" s="97"/>
      <c r="BE6" s="97"/>
      <c r="BF6" s="94"/>
      <c r="BG6" s="94"/>
      <c r="BH6" s="85"/>
    </row>
    <row r="7" spans="1:60" ht="15.95" customHeight="1" x14ac:dyDescent="0.15">
      <c r="A7" s="298" t="s">
        <v>6</v>
      </c>
      <c r="B7" s="298"/>
      <c r="C7" s="298"/>
      <c r="D7" s="248"/>
      <c r="E7" s="248"/>
      <c r="F7" s="248"/>
      <c r="G7" s="248"/>
      <c r="H7" s="86"/>
      <c r="I7" s="86"/>
      <c r="J7" s="86"/>
      <c r="K7" s="86"/>
      <c r="L7" s="86"/>
      <c r="M7" s="86"/>
      <c r="N7" s="86"/>
      <c r="O7" s="216"/>
      <c r="P7" s="216"/>
      <c r="Q7" s="217"/>
      <c r="R7" s="98"/>
      <c r="S7" s="98"/>
      <c r="T7" s="99"/>
      <c r="U7" s="299" t="s">
        <v>7</v>
      </c>
      <c r="V7" s="299"/>
      <c r="W7" s="249"/>
      <c r="X7" s="249"/>
      <c r="Y7" s="95"/>
      <c r="Z7" s="94"/>
      <c r="AA7" s="95"/>
      <c r="AB7" s="94"/>
      <c r="AC7" s="94"/>
      <c r="AD7" s="100"/>
      <c r="AE7" s="93"/>
      <c r="AF7" s="93"/>
      <c r="AG7" s="93"/>
      <c r="AH7" s="94"/>
      <c r="AI7" s="241"/>
      <c r="AJ7" s="241"/>
      <c r="AK7" s="241"/>
      <c r="AL7" s="241"/>
      <c r="AM7" s="241"/>
      <c r="AN7" s="241"/>
      <c r="AO7" s="241"/>
      <c r="AP7" s="241"/>
      <c r="AQ7" s="241"/>
      <c r="AR7" s="241"/>
      <c r="AS7" s="241"/>
      <c r="AT7" s="241"/>
      <c r="AU7" s="241"/>
      <c r="AV7" s="241"/>
      <c r="AW7" s="94"/>
      <c r="AX7" s="94"/>
      <c r="AY7" s="94"/>
      <c r="AZ7" s="94"/>
      <c r="BA7" s="94"/>
      <c r="BB7" s="97"/>
      <c r="BC7" s="97"/>
      <c r="BD7" s="97"/>
      <c r="BE7" s="97"/>
      <c r="BF7" s="94"/>
      <c r="BG7" s="94"/>
      <c r="BH7" s="85"/>
    </row>
    <row r="8" spans="1:60" ht="15" customHeight="1" x14ac:dyDescent="0.15">
      <c r="A8" s="249"/>
      <c r="B8" s="249"/>
      <c r="C8" s="249"/>
      <c r="D8" s="99"/>
      <c r="E8" s="99"/>
      <c r="F8" s="99"/>
      <c r="G8" s="99"/>
      <c r="H8" s="99"/>
      <c r="I8" s="99"/>
      <c r="J8" s="99"/>
      <c r="K8" s="99"/>
      <c r="L8" s="99"/>
      <c r="M8" s="99"/>
      <c r="N8" s="99"/>
      <c r="O8" s="94"/>
      <c r="P8" s="94"/>
      <c r="Q8" s="94"/>
      <c r="R8" s="94"/>
      <c r="S8" s="94"/>
      <c r="T8" s="94"/>
      <c r="U8" s="300"/>
      <c r="V8" s="300"/>
      <c r="W8" s="94"/>
      <c r="X8" s="94"/>
      <c r="Y8" s="95"/>
      <c r="Z8" s="94"/>
      <c r="AA8" s="95"/>
      <c r="AB8" s="94"/>
      <c r="AC8" s="94"/>
      <c r="AD8" s="94"/>
      <c r="AE8" s="94"/>
      <c r="AF8" s="94"/>
      <c r="AG8" s="94"/>
      <c r="AH8" s="94"/>
      <c r="AI8" s="94"/>
      <c r="AJ8" s="95"/>
      <c r="AK8" s="94"/>
      <c r="AL8" s="95"/>
      <c r="AM8" s="94"/>
      <c r="AN8" s="97"/>
      <c r="AO8" s="94"/>
      <c r="AP8" s="94"/>
      <c r="AQ8" s="94"/>
      <c r="AR8" s="94"/>
      <c r="AS8" s="94"/>
      <c r="AT8" s="94"/>
      <c r="AU8" s="94"/>
      <c r="AV8" s="94"/>
      <c r="AW8" s="94"/>
      <c r="AX8" s="94"/>
      <c r="AY8" s="94"/>
      <c r="AZ8" s="94"/>
      <c r="BA8" s="94"/>
      <c r="BB8" s="97"/>
      <c r="BC8" s="97"/>
      <c r="BD8" s="97"/>
      <c r="BE8" s="97"/>
      <c r="BF8" s="94"/>
      <c r="BG8" s="94"/>
      <c r="BH8" s="85"/>
    </row>
    <row r="9" spans="1:60" ht="23.45" customHeight="1" x14ac:dyDescent="0.15">
      <c r="A9" s="296" t="s">
        <v>8</v>
      </c>
      <c r="B9" s="296"/>
      <c r="C9" s="296"/>
      <c r="D9" s="296"/>
      <c r="E9" s="296"/>
      <c r="F9" s="296"/>
      <c r="G9" s="296"/>
      <c r="H9" s="296"/>
      <c r="I9" s="296"/>
      <c r="J9" s="296"/>
      <c r="K9" s="296"/>
      <c r="L9" s="296"/>
      <c r="M9" s="296"/>
      <c r="N9" s="296"/>
      <c r="O9" s="296"/>
      <c r="P9" s="296"/>
      <c r="Q9" s="296"/>
      <c r="R9" s="296"/>
      <c r="S9" s="296"/>
      <c r="T9" s="296"/>
      <c r="U9" s="296"/>
      <c r="V9" s="296"/>
      <c r="W9" s="297"/>
      <c r="X9" s="271" t="s">
        <v>9</v>
      </c>
      <c r="Y9" s="272"/>
      <c r="Z9" s="272"/>
      <c r="AA9" s="272"/>
      <c r="AB9" s="273"/>
      <c r="AC9" s="262" t="s">
        <v>10</v>
      </c>
      <c r="AD9" s="240" t="s">
        <v>11</v>
      </c>
      <c r="AE9" s="240"/>
      <c r="AF9" s="240"/>
      <c r="AG9" s="240"/>
      <c r="AH9" s="240"/>
      <c r="AI9" s="240"/>
      <c r="AJ9" s="240"/>
      <c r="AK9" s="240"/>
      <c r="AL9" s="240"/>
      <c r="AM9" s="240"/>
      <c r="AN9" s="240"/>
      <c r="AO9" s="240"/>
      <c r="AP9" s="240"/>
      <c r="AQ9" s="240"/>
      <c r="AR9" s="263" t="s">
        <v>12</v>
      </c>
      <c r="AS9" s="263"/>
      <c r="AT9" s="263"/>
      <c r="AU9" s="263"/>
      <c r="AV9" s="263"/>
      <c r="AW9" s="263"/>
      <c r="AX9" s="268" t="s">
        <v>13</v>
      </c>
      <c r="AY9" s="268" t="s">
        <v>14</v>
      </c>
      <c r="AZ9" s="242" t="s">
        <v>15</v>
      </c>
      <c r="BA9" s="243"/>
      <c r="BB9" s="243"/>
      <c r="BC9" s="243"/>
      <c r="BD9" s="243"/>
      <c r="BE9" s="243"/>
      <c r="BF9" s="243"/>
      <c r="BG9" s="243"/>
      <c r="BH9" s="244"/>
    </row>
    <row r="10" spans="1:60" s="85" customFormat="1" ht="25.5" customHeight="1" x14ac:dyDescent="0.15">
      <c r="A10" s="289" t="s">
        <v>16</v>
      </c>
      <c r="B10" s="250" t="s">
        <v>17</v>
      </c>
      <c r="C10" s="250" t="s">
        <v>18</v>
      </c>
      <c r="D10" s="250" t="s">
        <v>19</v>
      </c>
      <c r="E10" s="250" t="s">
        <v>20</v>
      </c>
      <c r="F10" s="250" t="s">
        <v>21</v>
      </c>
      <c r="G10" s="291" t="s">
        <v>22</v>
      </c>
      <c r="H10" s="292"/>
      <c r="I10" s="292"/>
      <c r="J10" s="293"/>
      <c r="K10" s="255" t="s">
        <v>23</v>
      </c>
      <c r="L10" s="255"/>
      <c r="M10" s="255"/>
      <c r="N10" s="250" t="s">
        <v>24</v>
      </c>
      <c r="O10" s="250" t="s">
        <v>25</v>
      </c>
      <c r="P10" s="250" t="s">
        <v>26</v>
      </c>
      <c r="Q10" s="252" t="s">
        <v>27</v>
      </c>
      <c r="R10" s="252" t="s">
        <v>28</v>
      </c>
      <c r="S10" s="238" t="s">
        <v>29</v>
      </c>
      <c r="T10" s="238" t="s">
        <v>30</v>
      </c>
      <c r="U10" s="238" t="s">
        <v>31</v>
      </c>
      <c r="V10" s="238" t="s">
        <v>32</v>
      </c>
      <c r="W10" s="238" t="s">
        <v>33</v>
      </c>
      <c r="X10" s="258" t="s">
        <v>34</v>
      </c>
      <c r="Y10" s="275" t="s">
        <v>35</v>
      </c>
      <c r="Z10" s="258" t="s">
        <v>36</v>
      </c>
      <c r="AA10" s="275" t="s">
        <v>37</v>
      </c>
      <c r="AB10" s="281" t="s">
        <v>38</v>
      </c>
      <c r="AC10" s="279"/>
      <c r="AD10" s="240" t="s">
        <v>39</v>
      </c>
      <c r="AE10" s="277" t="s">
        <v>40</v>
      </c>
      <c r="AF10" s="278"/>
      <c r="AG10" s="240" t="s">
        <v>41</v>
      </c>
      <c r="AH10" s="240"/>
      <c r="AI10" s="240" t="s">
        <v>42</v>
      </c>
      <c r="AJ10" s="240"/>
      <c r="AK10" s="240" t="s">
        <v>43</v>
      </c>
      <c r="AL10" s="240"/>
      <c r="AM10" s="240" t="s">
        <v>44</v>
      </c>
      <c r="AN10" s="240"/>
      <c r="AO10" s="240" t="s">
        <v>45</v>
      </c>
      <c r="AP10" s="240"/>
      <c r="AQ10" s="260" t="s">
        <v>46</v>
      </c>
      <c r="AR10" s="263" t="s">
        <v>34</v>
      </c>
      <c r="AS10" s="267" t="s">
        <v>35</v>
      </c>
      <c r="AT10" s="263" t="s">
        <v>36</v>
      </c>
      <c r="AU10" s="263" t="s">
        <v>37</v>
      </c>
      <c r="AV10" s="283" t="s">
        <v>47</v>
      </c>
      <c r="AW10" s="283" t="s">
        <v>48</v>
      </c>
      <c r="AX10" s="269"/>
      <c r="AY10" s="269"/>
      <c r="AZ10" s="284" t="s">
        <v>49</v>
      </c>
      <c r="BA10" s="294" t="s">
        <v>50</v>
      </c>
      <c r="BB10" s="266" t="s">
        <v>51</v>
      </c>
      <c r="BC10" s="266" t="s">
        <v>52</v>
      </c>
      <c r="BD10" s="266" t="s">
        <v>53</v>
      </c>
      <c r="BE10" s="266"/>
      <c r="BF10" s="266"/>
      <c r="BG10" s="256" t="s">
        <v>54</v>
      </c>
      <c r="BH10" s="266" t="s">
        <v>55</v>
      </c>
    </row>
    <row r="11" spans="1:60" s="88" customFormat="1" ht="48.95" customHeight="1" x14ac:dyDescent="0.25">
      <c r="A11" s="290"/>
      <c r="B11" s="251"/>
      <c r="C11" s="251"/>
      <c r="D11" s="254"/>
      <c r="E11" s="254"/>
      <c r="F11" s="254"/>
      <c r="G11" s="136" t="s">
        <v>56</v>
      </c>
      <c r="H11" s="137" t="s">
        <v>57</v>
      </c>
      <c r="I11" s="137" t="s">
        <v>58</v>
      </c>
      <c r="J11" s="137" t="s">
        <v>59</v>
      </c>
      <c r="K11" s="101" t="s">
        <v>60</v>
      </c>
      <c r="L11" s="101" t="s">
        <v>61</v>
      </c>
      <c r="M11" s="101" t="s">
        <v>62</v>
      </c>
      <c r="N11" s="254"/>
      <c r="O11" s="251"/>
      <c r="P11" s="251"/>
      <c r="Q11" s="274"/>
      <c r="R11" s="253"/>
      <c r="S11" s="239"/>
      <c r="T11" s="239"/>
      <c r="U11" s="239"/>
      <c r="V11" s="239"/>
      <c r="W11" s="239"/>
      <c r="X11" s="259"/>
      <c r="Y11" s="276"/>
      <c r="Z11" s="259"/>
      <c r="AA11" s="276"/>
      <c r="AB11" s="282"/>
      <c r="AC11" s="280"/>
      <c r="AD11" s="262"/>
      <c r="AE11" s="103" t="s">
        <v>63</v>
      </c>
      <c r="AF11" s="103" t="s">
        <v>64</v>
      </c>
      <c r="AG11" s="102" t="s">
        <v>65</v>
      </c>
      <c r="AH11" s="102" t="s">
        <v>66</v>
      </c>
      <c r="AI11" s="264" t="s">
        <v>67</v>
      </c>
      <c r="AJ11" s="265"/>
      <c r="AK11" s="264" t="s">
        <v>68</v>
      </c>
      <c r="AL11" s="265"/>
      <c r="AM11" s="103" t="s">
        <v>69</v>
      </c>
      <c r="AN11" s="103" t="s">
        <v>70</v>
      </c>
      <c r="AO11" s="103" t="s">
        <v>71</v>
      </c>
      <c r="AP11" s="103" t="s">
        <v>72</v>
      </c>
      <c r="AQ11" s="261"/>
      <c r="AR11" s="263"/>
      <c r="AS11" s="267"/>
      <c r="AT11" s="263"/>
      <c r="AU11" s="263"/>
      <c r="AV11" s="283"/>
      <c r="AW11" s="283"/>
      <c r="AX11" s="270"/>
      <c r="AY11" s="270"/>
      <c r="AZ11" s="285" t="s">
        <v>73</v>
      </c>
      <c r="BA11" s="295"/>
      <c r="BB11" s="256"/>
      <c r="BC11" s="256"/>
      <c r="BD11" s="104" t="s">
        <v>74</v>
      </c>
      <c r="BE11" s="104" t="s">
        <v>75</v>
      </c>
      <c r="BF11" s="104" t="s">
        <v>76</v>
      </c>
      <c r="BG11" s="257"/>
      <c r="BH11" s="256"/>
    </row>
    <row r="12" spans="1:60" s="117" customFormat="1" ht="23.25" customHeight="1" x14ac:dyDescent="0.25">
      <c r="A12" s="105"/>
      <c r="B12" s="106"/>
      <c r="C12" s="106"/>
      <c r="D12" s="107"/>
      <c r="E12" s="107"/>
      <c r="F12" s="107"/>
      <c r="G12" s="106"/>
      <c r="H12" s="106"/>
      <c r="I12" s="106"/>
      <c r="J12" s="106"/>
      <c r="K12" s="106"/>
      <c r="L12" s="106"/>
      <c r="M12" s="106"/>
      <c r="N12" s="107"/>
      <c r="O12" s="108"/>
      <c r="P12" s="108"/>
      <c r="Q12" s="109"/>
      <c r="R12" s="110"/>
      <c r="S12" s="110"/>
      <c r="T12" s="109"/>
      <c r="U12" s="109"/>
      <c r="V12" s="110"/>
      <c r="W12" s="109"/>
      <c r="X12" s="139"/>
      <c r="Y12" s="140">
        <f>IF(X12="MUY BAJA",20%,IF(X12="BAJA",40%,IF(X12="MEDIA",60%,IF(X12="ALTA",80%,IF(X12="MUY ALTA",100%,)))))</f>
        <v>0</v>
      </c>
      <c r="Z12" s="141"/>
      <c r="AA12" s="140">
        <f>IF(Z12="LEVE",20%,IF(Z12="MENOR",40%,IF(Z12="MODERADO",60%,IF(Z12="MAYOR",80%,IF(Z12="CATASTRÓFICO",100%,)))))</f>
        <v>0</v>
      </c>
      <c r="AB12" s="135"/>
      <c r="AC12" s="112"/>
      <c r="AD12" s="109"/>
      <c r="AE12" s="111"/>
      <c r="AF12" s="111"/>
      <c r="AG12" s="107"/>
      <c r="AH12" s="113"/>
      <c r="AI12" s="113"/>
      <c r="AJ12" s="211">
        <f>IF(AI12="Prevenir",25%, IF(AI12="Detectar",15%,IF(AI12="Corregir",10%,)))</f>
        <v>0</v>
      </c>
      <c r="AK12" s="113"/>
      <c r="AL12" s="211">
        <f>IF(AK12="Automático",25%,IF(AK12="Manual",10%,))</f>
        <v>0</v>
      </c>
      <c r="AM12" s="113"/>
      <c r="AN12" s="106"/>
      <c r="AO12" s="113"/>
      <c r="AP12" s="106"/>
      <c r="AQ12" s="142">
        <f t="shared" ref="AQ12" si="0">+AJ12+AL12</f>
        <v>0</v>
      </c>
      <c r="AR12" s="143" t="str">
        <f>IF(AS12&lt;=20%,"MUY BAJA",IF(AS12&lt;=40%,"BAJA",IF(AS12&lt;=60%,"MEDIA",IF(AS12&lt;=80%,"ALTA","MUY ALTA"))))</f>
        <v>MUY BAJA</v>
      </c>
      <c r="AS12" s="143">
        <f>IF(OR(AI12="Prevenir",AI12="Detectar"),(Y12-(Y12*AQ12)), Y12)</f>
        <v>0</v>
      </c>
      <c r="AT12" s="143" t="str">
        <f t="shared" ref="AT12" si="1">IF(AU12&lt;=20%,"LEVE",IF(AU12&lt;=40%,"MENOR",IF(AU12&lt;=60%,"MODERADO",IF(AU12&lt;=80%,"MAYOR","CATASTROFICO"))))</f>
        <v>LEVE</v>
      </c>
      <c r="AU12" s="143">
        <f>IF(AI12="Corregir",(AA12-(AA12*AQ12)), AA12)</f>
        <v>0</v>
      </c>
      <c r="AV12" s="135"/>
      <c r="AW12" s="138"/>
      <c r="AX12" s="144"/>
      <c r="AY12" s="114"/>
      <c r="AZ12" s="114"/>
      <c r="BA12" s="114"/>
      <c r="BB12" s="115"/>
      <c r="BC12" s="115"/>
      <c r="BD12" s="115"/>
      <c r="BE12" s="115"/>
      <c r="BF12" s="116"/>
      <c r="BG12" s="116"/>
      <c r="BH12" s="116"/>
    </row>
    <row r="13" spans="1:60" s="117" customFormat="1" ht="23.25" customHeight="1" x14ac:dyDescent="0.25">
      <c r="A13" s="105"/>
      <c r="B13" s="106"/>
      <c r="C13" s="106"/>
      <c r="D13" s="107"/>
      <c r="E13" s="107"/>
      <c r="F13" s="107"/>
      <c r="G13" s="106"/>
      <c r="H13" s="106"/>
      <c r="I13" s="106"/>
      <c r="J13" s="106"/>
      <c r="K13" s="106"/>
      <c r="L13" s="106"/>
      <c r="M13" s="106"/>
      <c r="N13" s="107"/>
      <c r="O13" s="108"/>
      <c r="P13" s="108"/>
      <c r="Q13" s="109"/>
      <c r="R13" s="110"/>
      <c r="S13" s="110"/>
      <c r="T13" s="109"/>
      <c r="U13" s="109"/>
      <c r="V13" s="110"/>
      <c r="W13" s="109"/>
      <c r="X13" s="139"/>
      <c r="Y13" s="140">
        <f t="shared" ref="Y13:Y26" si="2">IF(X13="MUY BAJA",20%,IF(X13="BAJA",40%,IF(X13="MEDIA",60%,IF(X13="ALTA",80%,IF(X13="MUY ALTA",100%,)))))</f>
        <v>0</v>
      </c>
      <c r="Z13" s="141"/>
      <c r="AA13" s="140">
        <f t="shared" ref="AA13:AA26" si="3">IF(Z13="LEVE",20%,IF(Z13="MENOR",40%,IF(Z13="MODERADO",60%,IF(Z13="MAYOR",80%,IF(Z13="CATASTRÓFICO",100%,)))))</f>
        <v>0</v>
      </c>
      <c r="AB13" s="135"/>
      <c r="AC13" s="112"/>
      <c r="AD13" s="109"/>
      <c r="AE13" s="111"/>
      <c r="AF13" s="111"/>
      <c r="AG13" s="107"/>
      <c r="AH13" s="113"/>
      <c r="AI13" s="113"/>
      <c r="AJ13" s="211">
        <f t="shared" ref="AJ13:AJ26" si="4">IF(AI13="Prevenir",25%, IF(AI13="Detectar",15%,IF(AI13="Corregir",10%,)))</f>
        <v>0</v>
      </c>
      <c r="AK13" s="113"/>
      <c r="AL13" s="211">
        <f t="shared" ref="AL13:AL26" si="5">IF(AK13="Automático",25%,IF(AK13="Manual",10%,))</f>
        <v>0</v>
      </c>
      <c r="AM13" s="113"/>
      <c r="AN13" s="106"/>
      <c r="AO13" s="113"/>
      <c r="AP13" s="106"/>
      <c r="AQ13" s="142">
        <f t="shared" ref="AQ13:AQ26" si="6">+AJ13+AL13</f>
        <v>0</v>
      </c>
      <c r="AR13" s="143" t="str">
        <f t="shared" ref="AR13:AR26" si="7">IF(AS13&lt;=20%,"MUY BAJA",IF(AS13&lt;=40%,"BAJA",IF(AS13&lt;=60%,"MEDIA",IF(AS13&lt;=80%,"ALTA","MUY ALTA"))))</f>
        <v>MUY BAJA</v>
      </c>
      <c r="AS13" s="143">
        <f t="shared" ref="AS13:AS26" si="8">IF(OR(AI13="Prevenir",AI13="Detectar"),(Y13-(Y13*AQ13)), Y13)</f>
        <v>0</v>
      </c>
      <c r="AT13" s="143" t="str">
        <f t="shared" ref="AT13:AT26" si="9">IF(AU13&lt;=20%,"LEVE",IF(AU13&lt;=40%,"MENOR",IF(AU13&lt;=60%,"MODERADO",IF(AU13&lt;=80%,"MAYOR","CATASTROFICO"))))</f>
        <v>LEVE</v>
      </c>
      <c r="AU13" s="143">
        <f t="shared" ref="AU13:AU26" si="10">IF(AI13="Corregir",(AA13-(AA13*AQ13)), AA13)</f>
        <v>0</v>
      </c>
      <c r="AV13" s="135"/>
      <c r="AW13" s="138"/>
      <c r="AX13" s="144"/>
      <c r="AY13" s="114"/>
      <c r="AZ13" s="114"/>
      <c r="BA13" s="114"/>
      <c r="BB13" s="115"/>
      <c r="BC13" s="115"/>
      <c r="BD13" s="115"/>
      <c r="BE13" s="115"/>
      <c r="BF13" s="116"/>
      <c r="BG13" s="116"/>
      <c r="BH13" s="116"/>
    </row>
    <row r="14" spans="1:60" s="117" customFormat="1" ht="23.25" customHeight="1" x14ac:dyDescent="0.25">
      <c r="A14" s="105"/>
      <c r="B14" s="106"/>
      <c r="C14" s="106"/>
      <c r="D14" s="107"/>
      <c r="E14" s="107"/>
      <c r="F14" s="107"/>
      <c r="G14" s="106"/>
      <c r="H14" s="106"/>
      <c r="I14" s="106"/>
      <c r="J14" s="106"/>
      <c r="K14" s="106"/>
      <c r="L14" s="106"/>
      <c r="M14" s="106"/>
      <c r="N14" s="107"/>
      <c r="O14" s="108"/>
      <c r="P14" s="108"/>
      <c r="Q14" s="109"/>
      <c r="R14" s="110"/>
      <c r="S14" s="110"/>
      <c r="T14" s="109"/>
      <c r="U14" s="109"/>
      <c r="V14" s="110"/>
      <c r="W14" s="109"/>
      <c r="X14" s="139"/>
      <c r="Y14" s="140">
        <f t="shared" si="2"/>
        <v>0</v>
      </c>
      <c r="Z14" s="141"/>
      <c r="AA14" s="140">
        <f t="shared" si="3"/>
        <v>0</v>
      </c>
      <c r="AB14" s="135"/>
      <c r="AC14" s="112"/>
      <c r="AD14" s="109"/>
      <c r="AE14" s="111"/>
      <c r="AF14" s="111"/>
      <c r="AG14" s="107"/>
      <c r="AH14" s="113"/>
      <c r="AI14" s="113"/>
      <c r="AJ14" s="211">
        <f t="shared" si="4"/>
        <v>0</v>
      </c>
      <c r="AK14" s="113"/>
      <c r="AL14" s="211">
        <f t="shared" si="5"/>
        <v>0</v>
      </c>
      <c r="AM14" s="113"/>
      <c r="AN14" s="106"/>
      <c r="AO14" s="113"/>
      <c r="AP14" s="106"/>
      <c r="AQ14" s="142">
        <f t="shared" si="6"/>
        <v>0</v>
      </c>
      <c r="AR14" s="143" t="str">
        <f t="shared" si="7"/>
        <v>MUY BAJA</v>
      </c>
      <c r="AS14" s="143">
        <f t="shared" si="8"/>
        <v>0</v>
      </c>
      <c r="AT14" s="143" t="str">
        <f t="shared" si="9"/>
        <v>LEVE</v>
      </c>
      <c r="AU14" s="143">
        <f t="shared" si="10"/>
        <v>0</v>
      </c>
      <c r="AV14" s="135"/>
      <c r="AW14" s="138"/>
      <c r="AX14" s="144"/>
      <c r="AY14" s="114"/>
      <c r="AZ14" s="114"/>
      <c r="BA14" s="114"/>
      <c r="BB14" s="115"/>
      <c r="BC14" s="115"/>
      <c r="BD14" s="115"/>
      <c r="BE14" s="115"/>
      <c r="BF14" s="116"/>
      <c r="BG14" s="116"/>
      <c r="BH14" s="116"/>
    </row>
    <row r="15" spans="1:60" s="117" customFormat="1" ht="23.25" customHeight="1" x14ac:dyDescent="0.25">
      <c r="A15" s="105"/>
      <c r="B15" s="106"/>
      <c r="C15" s="106"/>
      <c r="D15" s="107"/>
      <c r="E15" s="107"/>
      <c r="F15" s="107"/>
      <c r="G15" s="106"/>
      <c r="H15" s="106"/>
      <c r="I15" s="106"/>
      <c r="J15" s="106"/>
      <c r="K15" s="106"/>
      <c r="L15" s="106"/>
      <c r="M15" s="106"/>
      <c r="N15" s="107"/>
      <c r="O15" s="108"/>
      <c r="P15" s="108"/>
      <c r="Q15" s="109"/>
      <c r="R15" s="110"/>
      <c r="S15" s="110"/>
      <c r="T15" s="109"/>
      <c r="U15" s="109"/>
      <c r="V15" s="110"/>
      <c r="W15" s="109"/>
      <c r="X15" s="139"/>
      <c r="Y15" s="140">
        <f t="shared" si="2"/>
        <v>0</v>
      </c>
      <c r="Z15" s="141"/>
      <c r="AA15" s="140">
        <f t="shared" si="3"/>
        <v>0</v>
      </c>
      <c r="AB15" s="135"/>
      <c r="AC15" s="112"/>
      <c r="AD15" s="109"/>
      <c r="AE15" s="111"/>
      <c r="AF15" s="111"/>
      <c r="AG15" s="107"/>
      <c r="AH15" s="113"/>
      <c r="AI15" s="113"/>
      <c r="AJ15" s="211">
        <f t="shared" si="4"/>
        <v>0</v>
      </c>
      <c r="AK15" s="113"/>
      <c r="AL15" s="211">
        <f t="shared" si="5"/>
        <v>0</v>
      </c>
      <c r="AM15" s="113"/>
      <c r="AN15" s="106"/>
      <c r="AO15" s="113"/>
      <c r="AP15" s="106"/>
      <c r="AQ15" s="142">
        <f t="shared" si="6"/>
        <v>0</v>
      </c>
      <c r="AR15" s="143" t="str">
        <f t="shared" si="7"/>
        <v>MUY BAJA</v>
      </c>
      <c r="AS15" s="143">
        <f t="shared" si="8"/>
        <v>0</v>
      </c>
      <c r="AT15" s="143" t="str">
        <f t="shared" si="9"/>
        <v>LEVE</v>
      </c>
      <c r="AU15" s="143">
        <f t="shared" si="10"/>
        <v>0</v>
      </c>
      <c r="AV15" s="135"/>
      <c r="AW15" s="138"/>
      <c r="AX15" s="144"/>
      <c r="AY15" s="114"/>
      <c r="AZ15" s="114"/>
      <c r="BA15" s="114"/>
      <c r="BB15" s="115"/>
      <c r="BC15" s="115"/>
      <c r="BD15" s="115"/>
      <c r="BE15" s="115"/>
      <c r="BF15" s="116"/>
      <c r="BG15" s="116"/>
      <c r="BH15" s="116"/>
    </row>
    <row r="16" spans="1:60" s="117" customFormat="1" ht="23.25" customHeight="1" x14ac:dyDescent="0.25">
      <c r="A16" s="105"/>
      <c r="B16" s="106"/>
      <c r="C16" s="106"/>
      <c r="D16" s="107"/>
      <c r="E16" s="107"/>
      <c r="F16" s="107"/>
      <c r="G16" s="106"/>
      <c r="H16" s="106"/>
      <c r="I16" s="106"/>
      <c r="J16" s="106"/>
      <c r="K16" s="106"/>
      <c r="L16" s="106"/>
      <c r="M16" s="106"/>
      <c r="N16" s="107"/>
      <c r="O16" s="108"/>
      <c r="P16" s="108"/>
      <c r="Q16" s="109"/>
      <c r="R16" s="110"/>
      <c r="S16" s="110"/>
      <c r="T16" s="109"/>
      <c r="U16" s="109"/>
      <c r="V16" s="110"/>
      <c r="W16" s="109"/>
      <c r="X16" s="139"/>
      <c r="Y16" s="140">
        <f t="shared" si="2"/>
        <v>0</v>
      </c>
      <c r="Z16" s="141"/>
      <c r="AA16" s="140">
        <f t="shared" si="3"/>
        <v>0</v>
      </c>
      <c r="AB16" s="135"/>
      <c r="AC16" s="112"/>
      <c r="AD16" s="109"/>
      <c r="AE16" s="111"/>
      <c r="AF16" s="111"/>
      <c r="AG16" s="107"/>
      <c r="AH16" s="113"/>
      <c r="AI16" s="113"/>
      <c r="AJ16" s="211">
        <f t="shared" si="4"/>
        <v>0</v>
      </c>
      <c r="AK16" s="113"/>
      <c r="AL16" s="211">
        <f t="shared" si="5"/>
        <v>0</v>
      </c>
      <c r="AM16" s="113"/>
      <c r="AN16" s="106"/>
      <c r="AO16" s="113"/>
      <c r="AP16" s="106"/>
      <c r="AQ16" s="142">
        <f t="shared" si="6"/>
        <v>0</v>
      </c>
      <c r="AR16" s="143" t="str">
        <f t="shared" si="7"/>
        <v>MUY BAJA</v>
      </c>
      <c r="AS16" s="143">
        <f t="shared" si="8"/>
        <v>0</v>
      </c>
      <c r="AT16" s="143" t="str">
        <f t="shared" si="9"/>
        <v>LEVE</v>
      </c>
      <c r="AU16" s="143">
        <f t="shared" si="10"/>
        <v>0</v>
      </c>
      <c r="AV16" s="135"/>
      <c r="AW16" s="138"/>
      <c r="AX16" s="144"/>
      <c r="AY16" s="114"/>
      <c r="AZ16" s="114"/>
      <c r="BA16" s="114"/>
      <c r="BB16" s="115"/>
      <c r="BC16" s="115"/>
      <c r="BD16" s="115"/>
      <c r="BE16" s="115"/>
      <c r="BF16" s="116"/>
      <c r="BG16" s="116"/>
      <c r="BH16" s="116"/>
    </row>
    <row r="17" spans="1:60" s="117" customFormat="1" ht="23.25" customHeight="1" x14ac:dyDescent="0.25">
      <c r="A17" s="105"/>
      <c r="B17" s="106"/>
      <c r="C17" s="106"/>
      <c r="D17" s="107"/>
      <c r="E17" s="107"/>
      <c r="F17" s="107"/>
      <c r="G17" s="106"/>
      <c r="H17" s="106"/>
      <c r="I17" s="106"/>
      <c r="J17" s="106"/>
      <c r="K17" s="106"/>
      <c r="L17" s="106"/>
      <c r="M17" s="106"/>
      <c r="N17" s="107"/>
      <c r="O17" s="108"/>
      <c r="P17" s="108"/>
      <c r="Q17" s="109"/>
      <c r="R17" s="110"/>
      <c r="S17" s="110"/>
      <c r="T17" s="109"/>
      <c r="U17" s="109"/>
      <c r="V17" s="110"/>
      <c r="W17" s="109"/>
      <c r="X17" s="139"/>
      <c r="Y17" s="140">
        <f t="shared" si="2"/>
        <v>0</v>
      </c>
      <c r="Z17" s="141"/>
      <c r="AA17" s="140">
        <f t="shared" si="3"/>
        <v>0</v>
      </c>
      <c r="AB17" s="135"/>
      <c r="AC17" s="112"/>
      <c r="AD17" s="109"/>
      <c r="AE17" s="111"/>
      <c r="AF17" s="111"/>
      <c r="AG17" s="107"/>
      <c r="AH17" s="113"/>
      <c r="AI17" s="113"/>
      <c r="AJ17" s="211">
        <f t="shared" si="4"/>
        <v>0</v>
      </c>
      <c r="AK17" s="113"/>
      <c r="AL17" s="211">
        <f t="shared" si="5"/>
        <v>0</v>
      </c>
      <c r="AM17" s="113"/>
      <c r="AN17" s="106"/>
      <c r="AO17" s="113"/>
      <c r="AP17" s="106"/>
      <c r="AQ17" s="142">
        <f t="shared" si="6"/>
        <v>0</v>
      </c>
      <c r="AR17" s="143" t="str">
        <f t="shared" si="7"/>
        <v>MUY BAJA</v>
      </c>
      <c r="AS17" s="143">
        <f t="shared" si="8"/>
        <v>0</v>
      </c>
      <c r="AT17" s="143" t="str">
        <f t="shared" si="9"/>
        <v>LEVE</v>
      </c>
      <c r="AU17" s="143">
        <f t="shared" si="10"/>
        <v>0</v>
      </c>
      <c r="AV17" s="135"/>
      <c r="AW17" s="138"/>
      <c r="AX17" s="144"/>
      <c r="AY17" s="114"/>
      <c r="AZ17" s="114"/>
      <c r="BA17" s="114"/>
      <c r="BB17" s="115"/>
      <c r="BC17" s="115"/>
      <c r="BD17" s="115"/>
      <c r="BE17" s="115"/>
      <c r="BF17" s="116"/>
      <c r="BG17" s="116"/>
      <c r="BH17" s="116"/>
    </row>
    <row r="18" spans="1:60" s="117" customFormat="1" ht="23.25" customHeight="1" x14ac:dyDescent="0.25">
      <c r="A18" s="105"/>
      <c r="B18" s="106"/>
      <c r="C18" s="106"/>
      <c r="D18" s="107"/>
      <c r="E18" s="107"/>
      <c r="F18" s="107"/>
      <c r="G18" s="106"/>
      <c r="H18" s="106"/>
      <c r="I18" s="106"/>
      <c r="J18" s="106"/>
      <c r="K18" s="106"/>
      <c r="L18" s="106"/>
      <c r="M18" s="106"/>
      <c r="N18" s="107"/>
      <c r="O18" s="108"/>
      <c r="P18" s="108"/>
      <c r="Q18" s="109"/>
      <c r="R18" s="110"/>
      <c r="S18" s="110"/>
      <c r="T18" s="109"/>
      <c r="U18" s="109"/>
      <c r="V18" s="110"/>
      <c r="W18" s="109"/>
      <c r="X18" s="139"/>
      <c r="Y18" s="140">
        <f t="shared" si="2"/>
        <v>0</v>
      </c>
      <c r="Z18" s="141"/>
      <c r="AA18" s="140">
        <f t="shared" si="3"/>
        <v>0</v>
      </c>
      <c r="AB18" s="135"/>
      <c r="AC18" s="112"/>
      <c r="AD18" s="109"/>
      <c r="AE18" s="111"/>
      <c r="AF18" s="111"/>
      <c r="AG18" s="107"/>
      <c r="AH18" s="113"/>
      <c r="AI18" s="113"/>
      <c r="AJ18" s="211">
        <f t="shared" si="4"/>
        <v>0</v>
      </c>
      <c r="AK18" s="113"/>
      <c r="AL18" s="211">
        <f t="shared" si="5"/>
        <v>0</v>
      </c>
      <c r="AM18" s="113"/>
      <c r="AN18" s="106"/>
      <c r="AO18" s="113"/>
      <c r="AP18" s="106"/>
      <c r="AQ18" s="142">
        <f t="shared" si="6"/>
        <v>0</v>
      </c>
      <c r="AR18" s="143" t="str">
        <f t="shared" si="7"/>
        <v>MUY BAJA</v>
      </c>
      <c r="AS18" s="143">
        <f t="shared" si="8"/>
        <v>0</v>
      </c>
      <c r="AT18" s="143" t="str">
        <f t="shared" si="9"/>
        <v>LEVE</v>
      </c>
      <c r="AU18" s="143">
        <f t="shared" si="10"/>
        <v>0</v>
      </c>
      <c r="AV18" s="135"/>
      <c r="AW18" s="138"/>
      <c r="AX18" s="144"/>
      <c r="AY18" s="114"/>
      <c r="AZ18" s="114"/>
      <c r="BA18" s="114"/>
      <c r="BB18" s="115"/>
      <c r="BC18" s="115"/>
      <c r="BD18" s="115"/>
      <c r="BE18" s="115"/>
      <c r="BF18" s="116"/>
      <c r="BG18" s="116"/>
      <c r="BH18" s="116"/>
    </row>
    <row r="19" spans="1:60" s="117" customFormat="1" ht="23.25" customHeight="1" x14ac:dyDescent="0.25">
      <c r="A19" s="105"/>
      <c r="B19" s="106"/>
      <c r="C19" s="106"/>
      <c r="D19" s="107"/>
      <c r="E19" s="107"/>
      <c r="F19" s="107"/>
      <c r="G19" s="106"/>
      <c r="H19" s="106"/>
      <c r="I19" s="106"/>
      <c r="J19" s="106"/>
      <c r="K19" s="106"/>
      <c r="L19" s="106"/>
      <c r="M19" s="106"/>
      <c r="N19" s="107"/>
      <c r="O19" s="108"/>
      <c r="P19" s="108"/>
      <c r="Q19" s="109"/>
      <c r="R19" s="110"/>
      <c r="S19" s="110"/>
      <c r="T19" s="109"/>
      <c r="U19" s="109"/>
      <c r="V19" s="110"/>
      <c r="W19" s="109"/>
      <c r="X19" s="139"/>
      <c r="Y19" s="140">
        <f t="shared" si="2"/>
        <v>0</v>
      </c>
      <c r="Z19" s="141"/>
      <c r="AA19" s="140">
        <f t="shared" si="3"/>
        <v>0</v>
      </c>
      <c r="AB19" s="135"/>
      <c r="AC19" s="112"/>
      <c r="AD19" s="109"/>
      <c r="AE19" s="111"/>
      <c r="AF19" s="111"/>
      <c r="AG19" s="107"/>
      <c r="AH19" s="113"/>
      <c r="AI19" s="113"/>
      <c r="AJ19" s="211">
        <f t="shared" si="4"/>
        <v>0</v>
      </c>
      <c r="AK19" s="113"/>
      <c r="AL19" s="211">
        <f t="shared" si="5"/>
        <v>0</v>
      </c>
      <c r="AM19" s="113"/>
      <c r="AN19" s="106"/>
      <c r="AO19" s="113"/>
      <c r="AP19" s="106"/>
      <c r="AQ19" s="142">
        <f t="shared" si="6"/>
        <v>0</v>
      </c>
      <c r="AR19" s="143" t="str">
        <f t="shared" si="7"/>
        <v>MUY BAJA</v>
      </c>
      <c r="AS19" s="143">
        <f t="shared" si="8"/>
        <v>0</v>
      </c>
      <c r="AT19" s="143" t="str">
        <f t="shared" si="9"/>
        <v>LEVE</v>
      </c>
      <c r="AU19" s="143">
        <f t="shared" si="10"/>
        <v>0</v>
      </c>
      <c r="AV19" s="135"/>
      <c r="AW19" s="138"/>
      <c r="AX19" s="144"/>
      <c r="AY19" s="114"/>
      <c r="AZ19" s="114"/>
      <c r="BA19" s="114"/>
      <c r="BB19" s="115"/>
      <c r="BC19" s="115"/>
      <c r="BD19" s="115"/>
      <c r="BE19" s="115"/>
      <c r="BF19" s="116"/>
      <c r="BG19" s="116"/>
      <c r="BH19" s="116"/>
    </row>
    <row r="20" spans="1:60" s="117" customFormat="1" ht="23.25" customHeight="1" x14ac:dyDescent="0.25">
      <c r="A20" s="105"/>
      <c r="B20" s="106"/>
      <c r="C20" s="106"/>
      <c r="D20" s="107"/>
      <c r="E20" s="107"/>
      <c r="F20" s="107"/>
      <c r="G20" s="106"/>
      <c r="H20" s="106"/>
      <c r="I20" s="106"/>
      <c r="J20" s="106"/>
      <c r="K20" s="106"/>
      <c r="L20" s="106"/>
      <c r="M20" s="106"/>
      <c r="N20" s="107"/>
      <c r="O20" s="108"/>
      <c r="P20" s="108"/>
      <c r="Q20" s="109"/>
      <c r="R20" s="110"/>
      <c r="S20" s="110"/>
      <c r="T20" s="109"/>
      <c r="U20" s="109"/>
      <c r="V20" s="110"/>
      <c r="W20" s="109"/>
      <c r="X20" s="139"/>
      <c r="Y20" s="140">
        <f t="shared" si="2"/>
        <v>0</v>
      </c>
      <c r="Z20" s="141"/>
      <c r="AA20" s="140">
        <f t="shared" si="3"/>
        <v>0</v>
      </c>
      <c r="AB20" s="135"/>
      <c r="AC20" s="112"/>
      <c r="AD20" s="109"/>
      <c r="AE20" s="111"/>
      <c r="AF20" s="111"/>
      <c r="AG20" s="107"/>
      <c r="AH20" s="113"/>
      <c r="AI20" s="113"/>
      <c r="AJ20" s="211">
        <f t="shared" si="4"/>
        <v>0</v>
      </c>
      <c r="AK20" s="113"/>
      <c r="AL20" s="211">
        <f t="shared" si="5"/>
        <v>0</v>
      </c>
      <c r="AM20" s="113"/>
      <c r="AN20" s="106"/>
      <c r="AO20" s="113"/>
      <c r="AP20" s="106"/>
      <c r="AQ20" s="142">
        <f t="shared" si="6"/>
        <v>0</v>
      </c>
      <c r="AR20" s="143" t="str">
        <f t="shared" si="7"/>
        <v>MUY BAJA</v>
      </c>
      <c r="AS20" s="143">
        <f t="shared" si="8"/>
        <v>0</v>
      </c>
      <c r="AT20" s="143" t="str">
        <f t="shared" si="9"/>
        <v>LEVE</v>
      </c>
      <c r="AU20" s="143">
        <f t="shared" si="10"/>
        <v>0</v>
      </c>
      <c r="AV20" s="135"/>
      <c r="AW20" s="138"/>
      <c r="AX20" s="144"/>
      <c r="AY20" s="114"/>
      <c r="AZ20" s="114"/>
      <c r="BA20" s="114"/>
      <c r="BB20" s="115"/>
      <c r="BC20" s="115"/>
      <c r="BD20" s="115"/>
      <c r="BE20" s="115"/>
      <c r="BF20" s="116"/>
      <c r="BG20" s="116"/>
      <c r="BH20" s="116"/>
    </row>
    <row r="21" spans="1:60" s="117" customFormat="1" ht="23.25" customHeight="1" x14ac:dyDescent="0.25">
      <c r="A21" s="105"/>
      <c r="B21" s="106"/>
      <c r="C21" s="106"/>
      <c r="D21" s="107"/>
      <c r="E21" s="107"/>
      <c r="F21" s="107"/>
      <c r="G21" s="106"/>
      <c r="H21" s="106"/>
      <c r="I21" s="106"/>
      <c r="J21" s="106"/>
      <c r="K21" s="106"/>
      <c r="L21" s="106"/>
      <c r="M21" s="106"/>
      <c r="N21" s="107"/>
      <c r="O21" s="108"/>
      <c r="P21" s="108"/>
      <c r="Q21" s="109"/>
      <c r="R21" s="110"/>
      <c r="S21" s="110"/>
      <c r="T21" s="109"/>
      <c r="U21" s="109"/>
      <c r="V21" s="110"/>
      <c r="W21" s="109"/>
      <c r="X21" s="139"/>
      <c r="Y21" s="140">
        <f t="shared" si="2"/>
        <v>0</v>
      </c>
      <c r="Z21" s="141"/>
      <c r="AA21" s="140">
        <f t="shared" si="3"/>
        <v>0</v>
      </c>
      <c r="AB21" s="135"/>
      <c r="AC21" s="112"/>
      <c r="AD21" s="109"/>
      <c r="AE21" s="111"/>
      <c r="AF21" s="111"/>
      <c r="AG21" s="107"/>
      <c r="AH21" s="113"/>
      <c r="AI21" s="113"/>
      <c r="AJ21" s="211">
        <f t="shared" si="4"/>
        <v>0</v>
      </c>
      <c r="AK21" s="113"/>
      <c r="AL21" s="211">
        <f t="shared" si="5"/>
        <v>0</v>
      </c>
      <c r="AM21" s="113"/>
      <c r="AN21" s="106"/>
      <c r="AO21" s="113"/>
      <c r="AP21" s="106"/>
      <c r="AQ21" s="142">
        <f t="shared" si="6"/>
        <v>0</v>
      </c>
      <c r="AR21" s="143" t="str">
        <f t="shared" si="7"/>
        <v>MUY BAJA</v>
      </c>
      <c r="AS21" s="143">
        <f t="shared" si="8"/>
        <v>0</v>
      </c>
      <c r="AT21" s="143" t="str">
        <f t="shared" si="9"/>
        <v>LEVE</v>
      </c>
      <c r="AU21" s="143">
        <f t="shared" si="10"/>
        <v>0</v>
      </c>
      <c r="AV21" s="135"/>
      <c r="AW21" s="138"/>
      <c r="AX21" s="144"/>
      <c r="AY21" s="114"/>
      <c r="AZ21" s="114"/>
      <c r="BA21" s="114"/>
      <c r="BB21" s="115"/>
      <c r="BC21" s="115"/>
      <c r="BD21" s="115"/>
      <c r="BE21" s="115"/>
      <c r="BF21" s="116"/>
      <c r="BG21" s="116"/>
      <c r="BH21" s="116"/>
    </row>
    <row r="22" spans="1:60" s="117" customFormat="1" ht="23.25" customHeight="1" x14ac:dyDescent="0.25">
      <c r="A22" s="105"/>
      <c r="B22" s="106"/>
      <c r="C22" s="106"/>
      <c r="D22" s="107"/>
      <c r="E22" s="107"/>
      <c r="F22" s="107"/>
      <c r="G22" s="106"/>
      <c r="H22" s="106"/>
      <c r="I22" s="106"/>
      <c r="J22" s="106"/>
      <c r="K22" s="106"/>
      <c r="L22" s="106"/>
      <c r="M22" s="106"/>
      <c r="N22" s="107"/>
      <c r="O22" s="108"/>
      <c r="P22" s="108"/>
      <c r="Q22" s="109"/>
      <c r="R22" s="110"/>
      <c r="S22" s="110"/>
      <c r="T22" s="109"/>
      <c r="U22" s="109"/>
      <c r="V22" s="110"/>
      <c r="W22" s="109"/>
      <c r="X22" s="139"/>
      <c r="Y22" s="140">
        <f t="shared" si="2"/>
        <v>0</v>
      </c>
      <c r="Z22" s="141"/>
      <c r="AA22" s="140">
        <f t="shared" si="3"/>
        <v>0</v>
      </c>
      <c r="AB22" s="135"/>
      <c r="AC22" s="112"/>
      <c r="AD22" s="109"/>
      <c r="AE22" s="111"/>
      <c r="AF22" s="111"/>
      <c r="AG22" s="107"/>
      <c r="AH22" s="113"/>
      <c r="AI22" s="113"/>
      <c r="AJ22" s="211">
        <f t="shared" si="4"/>
        <v>0</v>
      </c>
      <c r="AK22" s="113"/>
      <c r="AL22" s="211">
        <f t="shared" si="5"/>
        <v>0</v>
      </c>
      <c r="AM22" s="113"/>
      <c r="AN22" s="106"/>
      <c r="AO22" s="113"/>
      <c r="AP22" s="106"/>
      <c r="AQ22" s="142">
        <f t="shared" si="6"/>
        <v>0</v>
      </c>
      <c r="AR22" s="143" t="str">
        <f t="shared" si="7"/>
        <v>MUY BAJA</v>
      </c>
      <c r="AS22" s="143">
        <f t="shared" si="8"/>
        <v>0</v>
      </c>
      <c r="AT22" s="143" t="str">
        <f t="shared" si="9"/>
        <v>LEVE</v>
      </c>
      <c r="AU22" s="143">
        <f t="shared" si="10"/>
        <v>0</v>
      </c>
      <c r="AV22" s="135"/>
      <c r="AW22" s="138"/>
      <c r="AX22" s="144"/>
      <c r="AY22" s="114"/>
      <c r="AZ22" s="114"/>
      <c r="BA22" s="114"/>
      <c r="BB22" s="115"/>
      <c r="BC22" s="115"/>
      <c r="BD22" s="115"/>
      <c r="BE22" s="115"/>
      <c r="BF22" s="116"/>
      <c r="BG22" s="116"/>
      <c r="BH22" s="116"/>
    </row>
    <row r="23" spans="1:60" s="117" customFormat="1" ht="23.25" customHeight="1" x14ac:dyDescent="0.25">
      <c r="A23" s="105"/>
      <c r="B23" s="106"/>
      <c r="C23" s="106"/>
      <c r="D23" s="107"/>
      <c r="E23" s="107"/>
      <c r="F23" s="107"/>
      <c r="G23" s="106"/>
      <c r="H23" s="106"/>
      <c r="I23" s="106"/>
      <c r="J23" s="106"/>
      <c r="K23" s="106"/>
      <c r="L23" s="106"/>
      <c r="M23" s="106"/>
      <c r="N23" s="107"/>
      <c r="O23" s="108"/>
      <c r="P23" s="108"/>
      <c r="Q23" s="109"/>
      <c r="R23" s="110"/>
      <c r="S23" s="110"/>
      <c r="T23" s="109"/>
      <c r="U23" s="109"/>
      <c r="V23" s="110"/>
      <c r="W23" s="109"/>
      <c r="X23" s="139"/>
      <c r="Y23" s="140">
        <f t="shared" si="2"/>
        <v>0</v>
      </c>
      <c r="Z23" s="141"/>
      <c r="AA23" s="140">
        <f t="shared" si="3"/>
        <v>0</v>
      </c>
      <c r="AB23" s="135"/>
      <c r="AC23" s="112"/>
      <c r="AD23" s="109"/>
      <c r="AE23" s="111"/>
      <c r="AF23" s="111"/>
      <c r="AG23" s="107"/>
      <c r="AH23" s="113"/>
      <c r="AI23" s="113"/>
      <c r="AJ23" s="211">
        <f t="shared" si="4"/>
        <v>0</v>
      </c>
      <c r="AK23" s="113"/>
      <c r="AL23" s="211">
        <f t="shared" si="5"/>
        <v>0</v>
      </c>
      <c r="AM23" s="113"/>
      <c r="AN23" s="106"/>
      <c r="AO23" s="113"/>
      <c r="AP23" s="106"/>
      <c r="AQ23" s="142">
        <f t="shared" si="6"/>
        <v>0</v>
      </c>
      <c r="AR23" s="143" t="str">
        <f t="shared" si="7"/>
        <v>MUY BAJA</v>
      </c>
      <c r="AS23" s="143">
        <f t="shared" si="8"/>
        <v>0</v>
      </c>
      <c r="AT23" s="143" t="str">
        <f t="shared" si="9"/>
        <v>LEVE</v>
      </c>
      <c r="AU23" s="143">
        <f t="shared" si="10"/>
        <v>0</v>
      </c>
      <c r="AV23" s="135"/>
      <c r="AW23" s="138"/>
      <c r="AX23" s="144"/>
      <c r="AY23" s="114"/>
      <c r="AZ23" s="114"/>
      <c r="BA23" s="114"/>
      <c r="BB23" s="115"/>
      <c r="BC23" s="115"/>
      <c r="BD23" s="115"/>
      <c r="BE23" s="115"/>
      <c r="BF23" s="116"/>
      <c r="BG23" s="116"/>
      <c r="BH23" s="116"/>
    </row>
    <row r="24" spans="1:60" s="117" customFormat="1" ht="23.25" customHeight="1" x14ac:dyDescent="0.25">
      <c r="A24" s="105"/>
      <c r="B24" s="106"/>
      <c r="C24" s="106"/>
      <c r="D24" s="107"/>
      <c r="E24" s="107"/>
      <c r="F24" s="107"/>
      <c r="G24" s="106"/>
      <c r="H24" s="106"/>
      <c r="I24" s="106"/>
      <c r="J24" s="106"/>
      <c r="K24" s="106"/>
      <c r="L24" s="106"/>
      <c r="M24" s="106"/>
      <c r="N24" s="107"/>
      <c r="O24" s="108"/>
      <c r="P24" s="108"/>
      <c r="Q24" s="109"/>
      <c r="R24" s="110"/>
      <c r="S24" s="110"/>
      <c r="T24" s="109"/>
      <c r="U24" s="109"/>
      <c r="V24" s="110"/>
      <c r="W24" s="109"/>
      <c r="X24" s="139"/>
      <c r="Y24" s="140">
        <f t="shared" si="2"/>
        <v>0</v>
      </c>
      <c r="Z24" s="141"/>
      <c r="AA24" s="140">
        <f t="shared" si="3"/>
        <v>0</v>
      </c>
      <c r="AB24" s="135"/>
      <c r="AC24" s="112"/>
      <c r="AD24" s="109"/>
      <c r="AE24" s="111"/>
      <c r="AF24" s="111"/>
      <c r="AG24" s="107"/>
      <c r="AH24" s="113"/>
      <c r="AI24" s="113"/>
      <c r="AJ24" s="211">
        <f t="shared" si="4"/>
        <v>0</v>
      </c>
      <c r="AK24" s="113"/>
      <c r="AL24" s="211">
        <f t="shared" si="5"/>
        <v>0</v>
      </c>
      <c r="AM24" s="113"/>
      <c r="AN24" s="106"/>
      <c r="AO24" s="113"/>
      <c r="AP24" s="106"/>
      <c r="AQ24" s="142">
        <f t="shared" si="6"/>
        <v>0</v>
      </c>
      <c r="AR24" s="143" t="str">
        <f t="shared" si="7"/>
        <v>MUY BAJA</v>
      </c>
      <c r="AS24" s="143">
        <f t="shared" si="8"/>
        <v>0</v>
      </c>
      <c r="AT24" s="143" t="str">
        <f t="shared" si="9"/>
        <v>LEVE</v>
      </c>
      <c r="AU24" s="143">
        <f t="shared" si="10"/>
        <v>0</v>
      </c>
      <c r="AV24" s="135"/>
      <c r="AW24" s="138"/>
      <c r="AX24" s="144"/>
      <c r="AY24" s="114"/>
      <c r="AZ24" s="114"/>
      <c r="BA24" s="114"/>
      <c r="BB24" s="115"/>
      <c r="BC24" s="115"/>
      <c r="BD24" s="115"/>
      <c r="BE24" s="115"/>
      <c r="BF24" s="116"/>
      <c r="BG24" s="116"/>
      <c r="BH24" s="116"/>
    </row>
    <row r="25" spans="1:60" s="117" customFormat="1" ht="23.25" customHeight="1" x14ac:dyDescent="0.25">
      <c r="A25" s="105"/>
      <c r="B25" s="106"/>
      <c r="C25" s="106"/>
      <c r="D25" s="107"/>
      <c r="E25" s="107"/>
      <c r="F25" s="107"/>
      <c r="G25" s="106"/>
      <c r="H25" s="106"/>
      <c r="I25" s="106"/>
      <c r="J25" s="106"/>
      <c r="K25" s="106"/>
      <c r="L25" s="106"/>
      <c r="M25" s="106"/>
      <c r="N25" s="107"/>
      <c r="O25" s="108"/>
      <c r="P25" s="108"/>
      <c r="Q25" s="109"/>
      <c r="R25" s="110"/>
      <c r="S25" s="110"/>
      <c r="T25" s="109"/>
      <c r="U25" s="109"/>
      <c r="V25" s="110"/>
      <c r="W25" s="109"/>
      <c r="X25" s="139"/>
      <c r="Y25" s="140">
        <f t="shared" si="2"/>
        <v>0</v>
      </c>
      <c r="Z25" s="141"/>
      <c r="AA25" s="140">
        <f t="shared" si="3"/>
        <v>0</v>
      </c>
      <c r="AB25" s="135"/>
      <c r="AC25" s="112"/>
      <c r="AD25" s="109"/>
      <c r="AE25" s="111"/>
      <c r="AF25" s="111"/>
      <c r="AG25" s="107"/>
      <c r="AH25" s="113"/>
      <c r="AI25" s="113"/>
      <c r="AJ25" s="211">
        <f t="shared" si="4"/>
        <v>0</v>
      </c>
      <c r="AK25" s="113"/>
      <c r="AL25" s="211">
        <f t="shared" si="5"/>
        <v>0</v>
      </c>
      <c r="AM25" s="113"/>
      <c r="AN25" s="106"/>
      <c r="AO25" s="113"/>
      <c r="AP25" s="106"/>
      <c r="AQ25" s="142">
        <f t="shared" si="6"/>
        <v>0</v>
      </c>
      <c r="AR25" s="143" t="str">
        <f t="shared" si="7"/>
        <v>MUY BAJA</v>
      </c>
      <c r="AS25" s="143">
        <f t="shared" si="8"/>
        <v>0</v>
      </c>
      <c r="AT25" s="143" t="str">
        <f t="shared" si="9"/>
        <v>LEVE</v>
      </c>
      <c r="AU25" s="143">
        <f t="shared" si="10"/>
        <v>0</v>
      </c>
      <c r="AV25" s="135"/>
      <c r="AW25" s="138"/>
      <c r="AX25" s="144"/>
      <c r="AY25" s="114"/>
      <c r="AZ25" s="114"/>
      <c r="BA25" s="114"/>
      <c r="BB25" s="115"/>
      <c r="BC25" s="115"/>
      <c r="BD25" s="115"/>
      <c r="BE25" s="115"/>
      <c r="BF25" s="116"/>
      <c r="BG25" s="116"/>
      <c r="BH25" s="116"/>
    </row>
    <row r="26" spans="1:60" s="117" customFormat="1" ht="23.25" customHeight="1" x14ac:dyDescent="0.25">
      <c r="A26" s="105"/>
      <c r="B26" s="106"/>
      <c r="C26" s="106"/>
      <c r="D26" s="107"/>
      <c r="E26" s="107"/>
      <c r="F26" s="107"/>
      <c r="G26" s="106"/>
      <c r="H26" s="106"/>
      <c r="I26" s="106"/>
      <c r="J26" s="106"/>
      <c r="K26" s="106"/>
      <c r="L26" s="106"/>
      <c r="M26" s="106"/>
      <c r="N26" s="107"/>
      <c r="O26" s="108"/>
      <c r="P26" s="108"/>
      <c r="Q26" s="109"/>
      <c r="R26" s="110"/>
      <c r="S26" s="110"/>
      <c r="T26" s="109"/>
      <c r="U26" s="109"/>
      <c r="V26" s="110"/>
      <c r="W26" s="109"/>
      <c r="X26" s="139"/>
      <c r="Y26" s="140">
        <f t="shared" si="2"/>
        <v>0</v>
      </c>
      <c r="Z26" s="141"/>
      <c r="AA26" s="140">
        <f t="shared" si="3"/>
        <v>0</v>
      </c>
      <c r="AB26" s="135"/>
      <c r="AC26" s="112"/>
      <c r="AD26" s="109"/>
      <c r="AE26" s="111"/>
      <c r="AF26" s="111"/>
      <c r="AG26" s="107"/>
      <c r="AH26" s="113"/>
      <c r="AI26" s="113"/>
      <c r="AJ26" s="211">
        <f t="shared" si="4"/>
        <v>0</v>
      </c>
      <c r="AK26" s="113"/>
      <c r="AL26" s="211">
        <f t="shared" si="5"/>
        <v>0</v>
      </c>
      <c r="AM26" s="113"/>
      <c r="AN26" s="106"/>
      <c r="AO26" s="113"/>
      <c r="AP26" s="106"/>
      <c r="AQ26" s="142">
        <f t="shared" si="6"/>
        <v>0</v>
      </c>
      <c r="AR26" s="143" t="str">
        <f t="shared" si="7"/>
        <v>MUY BAJA</v>
      </c>
      <c r="AS26" s="143">
        <f t="shared" si="8"/>
        <v>0</v>
      </c>
      <c r="AT26" s="143" t="str">
        <f t="shared" si="9"/>
        <v>LEVE</v>
      </c>
      <c r="AU26" s="143">
        <f t="shared" si="10"/>
        <v>0</v>
      </c>
      <c r="AV26" s="135"/>
      <c r="AW26" s="138"/>
      <c r="AX26" s="144"/>
      <c r="AY26" s="114"/>
      <c r="AZ26" s="114"/>
      <c r="BA26" s="114"/>
      <c r="BB26" s="115"/>
      <c r="BC26" s="115"/>
      <c r="BD26" s="115"/>
      <c r="BE26" s="115"/>
      <c r="BF26" s="116"/>
      <c r="BG26" s="116"/>
      <c r="BH26" s="116"/>
    </row>
    <row r="27" spans="1:60" s="117" customFormat="1" ht="23.25" customHeight="1" x14ac:dyDescent="0.25">
      <c r="A27" s="105"/>
      <c r="B27" s="106"/>
      <c r="C27" s="106"/>
      <c r="D27" s="107"/>
      <c r="E27" s="107"/>
      <c r="F27" s="107"/>
      <c r="G27" s="106"/>
      <c r="H27" s="106"/>
      <c r="I27" s="106"/>
      <c r="J27" s="106"/>
      <c r="K27" s="106"/>
      <c r="L27" s="106"/>
      <c r="M27" s="106"/>
      <c r="N27" s="107"/>
      <c r="O27" s="108"/>
      <c r="P27" s="108"/>
      <c r="Q27" s="109"/>
      <c r="R27" s="110"/>
      <c r="S27" s="110"/>
      <c r="T27" s="109"/>
      <c r="U27" s="109"/>
      <c r="V27" s="110"/>
      <c r="W27" s="109"/>
      <c r="X27" s="139"/>
      <c r="Y27" s="140">
        <f t="shared" ref="Y27:Y28" si="11">IF(X27="MUY BAJA",20%,IF(X27="BAJA",40%,IF(X27="MEDIA",60%,IF(X27="ALTA",80%,IF(X27="MUY ALTA",100%,)))))</f>
        <v>0</v>
      </c>
      <c r="Z27" s="141"/>
      <c r="AA27" s="140">
        <f t="shared" ref="AA27:AA28" si="12">IF(Z27="LEVE",20%,IF(Z27="MENOR",40%,IF(Z27="MODERADO",60%,IF(Z27="MAYOR",80%,IF(Z27="CATASTRÓFICO",100%,)))))</f>
        <v>0</v>
      </c>
      <c r="AB27" s="135"/>
      <c r="AC27" s="112"/>
      <c r="AD27" s="109"/>
      <c r="AE27" s="111"/>
      <c r="AF27" s="111"/>
      <c r="AG27" s="107"/>
      <c r="AH27" s="113"/>
      <c r="AI27" s="113"/>
      <c r="AJ27" s="211">
        <f t="shared" ref="AJ27:AJ28" si="13">IF(AI27="Prevenir",25%, IF(AI27="Detectar",15%,IF(AI27="Corregir",10%,)))</f>
        <v>0</v>
      </c>
      <c r="AK27" s="113"/>
      <c r="AL27" s="211">
        <f t="shared" ref="AL27:AL28" si="14">IF(AK27="Automático",25%,IF(AK27="Manual",10%,))</f>
        <v>0</v>
      </c>
      <c r="AM27" s="113"/>
      <c r="AN27" s="106"/>
      <c r="AO27" s="113"/>
      <c r="AP27" s="106"/>
      <c r="AQ27" s="142">
        <f t="shared" ref="AQ27:AQ28" si="15">+AJ27+AL27</f>
        <v>0</v>
      </c>
      <c r="AR27" s="143" t="str">
        <f t="shared" ref="AR27:AR28" si="16">IF(AS27&lt;=20%,"MUY BAJA",IF(AS27&lt;=40%,"BAJA",IF(AS27&lt;=60%,"MEDIA",IF(AS27&lt;=80%,"ALTA","MUY ALTA"))))</f>
        <v>MUY BAJA</v>
      </c>
      <c r="AS27" s="143">
        <f t="shared" ref="AS27:AS28" si="17">IF(OR(AI27="Prevenir",AI27="Detectar"),(Y27-(Y27*AQ27)), Y27)</f>
        <v>0</v>
      </c>
      <c r="AT27" s="143" t="str">
        <f t="shared" ref="AT27:AT28" si="18">IF(AU27&lt;=20%,"LEVE",IF(AU27&lt;=40%,"MENOR",IF(AU27&lt;=60%,"MODERADO",IF(AU27&lt;=80%,"MAYOR","CATASTROFICO"))))</f>
        <v>LEVE</v>
      </c>
      <c r="AU27" s="143">
        <f t="shared" ref="AU27:AU28" si="19">IF(AI27="Corregir",(AA27-(AA27*AQ27)), AA27)</f>
        <v>0</v>
      </c>
      <c r="AV27" s="135"/>
      <c r="AW27" s="138"/>
      <c r="AX27" s="144"/>
      <c r="AY27" s="114"/>
      <c r="AZ27" s="114"/>
      <c r="BA27" s="114"/>
      <c r="BB27" s="115"/>
      <c r="BC27" s="115"/>
      <c r="BD27" s="115"/>
      <c r="BE27" s="115"/>
      <c r="BF27" s="116"/>
      <c r="BG27" s="116"/>
      <c r="BH27" s="116"/>
    </row>
    <row r="28" spans="1:60" s="117" customFormat="1" ht="23.25" customHeight="1" x14ac:dyDescent="0.25">
      <c r="A28" s="105"/>
      <c r="B28" s="106"/>
      <c r="C28" s="106"/>
      <c r="D28" s="107"/>
      <c r="E28" s="107"/>
      <c r="F28" s="107"/>
      <c r="G28" s="106"/>
      <c r="H28" s="106"/>
      <c r="I28" s="106"/>
      <c r="J28" s="106"/>
      <c r="K28" s="106"/>
      <c r="L28" s="106"/>
      <c r="M28" s="106"/>
      <c r="N28" s="107"/>
      <c r="O28" s="108"/>
      <c r="P28" s="108"/>
      <c r="Q28" s="109"/>
      <c r="R28" s="110"/>
      <c r="S28" s="110"/>
      <c r="T28" s="109"/>
      <c r="U28" s="109"/>
      <c r="V28" s="110"/>
      <c r="W28" s="109"/>
      <c r="X28" s="139"/>
      <c r="Y28" s="140">
        <f t="shared" si="11"/>
        <v>0</v>
      </c>
      <c r="Z28" s="141"/>
      <c r="AA28" s="140">
        <f t="shared" si="12"/>
        <v>0</v>
      </c>
      <c r="AB28" s="135"/>
      <c r="AC28" s="112"/>
      <c r="AD28" s="109"/>
      <c r="AE28" s="111"/>
      <c r="AF28" s="111"/>
      <c r="AG28" s="107"/>
      <c r="AH28" s="113"/>
      <c r="AI28" s="113"/>
      <c r="AJ28" s="211">
        <f t="shared" si="13"/>
        <v>0</v>
      </c>
      <c r="AK28" s="113"/>
      <c r="AL28" s="211">
        <f t="shared" si="14"/>
        <v>0</v>
      </c>
      <c r="AM28" s="113"/>
      <c r="AN28" s="106"/>
      <c r="AO28" s="113"/>
      <c r="AP28" s="106"/>
      <c r="AQ28" s="142">
        <f t="shared" si="15"/>
        <v>0</v>
      </c>
      <c r="AR28" s="143" t="str">
        <f t="shared" si="16"/>
        <v>MUY BAJA</v>
      </c>
      <c r="AS28" s="143">
        <f t="shared" si="17"/>
        <v>0</v>
      </c>
      <c r="AT28" s="143" t="str">
        <f t="shared" si="18"/>
        <v>LEVE</v>
      </c>
      <c r="AU28" s="143">
        <f t="shared" si="19"/>
        <v>0</v>
      </c>
      <c r="AV28" s="135"/>
      <c r="AW28" s="138"/>
      <c r="AX28" s="144"/>
      <c r="AY28" s="114"/>
      <c r="AZ28" s="114"/>
      <c r="BA28" s="114"/>
      <c r="BB28" s="115"/>
      <c r="BC28" s="115"/>
      <c r="BD28" s="115"/>
      <c r="BE28" s="115"/>
      <c r="BF28" s="116"/>
      <c r="BG28" s="116"/>
      <c r="BH28" s="116"/>
    </row>
    <row r="31" spans="1:60" ht="11.25" thickBot="1" x14ac:dyDescent="0.2"/>
    <row r="32" spans="1:60" x14ac:dyDescent="0.15">
      <c r="A32" s="286" t="s">
        <v>77</v>
      </c>
      <c r="B32" s="287"/>
      <c r="C32" s="287"/>
      <c r="D32" s="287"/>
      <c r="E32" s="287"/>
      <c r="F32" s="287"/>
      <c r="G32" s="287"/>
      <c r="H32" s="287"/>
      <c r="I32" s="287"/>
      <c r="J32" s="287"/>
      <c r="K32" s="287"/>
      <c r="L32" s="287"/>
      <c r="M32" s="287"/>
      <c r="N32" s="287"/>
      <c r="O32" s="287"/>
      <c r="P32" s="287"/>
      <c r="Q32" s="287"/>
      <c r="R32" s="287"/>
      <c r="S32" s="287"/>
      <c r="T32" s="287"/>
      <c r="U32" s="287"/>
      <c r="V32" s="287"/>
      <c r="W32" s="287"/>
      <c r="X32" s="288"/>
    </row>
    <row r="33" spans="1:24" ht="42" x14ac:dyDescent="0.15">
      <c r="A33" s="123" t="s">
        <v>78</v>
      </c>
      <c r="B33" s="124" t="s">
        <v>73</v>
      </c>
      <c r="C33" s="245" t="s">
        <v>79</v>
      </c>
      <c r="D33" s="246"/>
      <c r="E33" s="246"/>
      <c r="F33" s="246"/>
      <c r="G33" s="246"/>
      <c r="H33" s="246"/>
      <c r="I33" s="246"/>
      <c r="J33" s="246"/>
      <c r="K33" s="246"/>
      <c r="L33" s="246"/>
      <c r="M33" s="246"/>
      <c r="N33" s="246"/>
      <c r="O33" s="246"/>
      <c r="P33" s="246"/>
      <c r="Q33" s="246"/>
      <c r="R33" s="246"/>
      <c r="S33" s="246"/>
      <c r="T33" s="246"/>
      <c r="U33" s="247"/>
      <c r="V33" s="84" t="s">
        <v>80</v>
      </c>
      <c r="W33" s="84" t="s">
        <v>81</v>
      </c>
      <c r="X33" s="125" t="s">
        <v>82</v>
      </c>
    </row>
    <row r="34" spans="1:24" ht="33.950000000000003" customHeight="1" x14ac:dyDescent="0.15">
      <c r="A34" s="126"/>
      <c r="B34" s="127"/>
      <c r="C34" s="245"/>
      <c r="D34" s="246"/>
      <c r="E34" s="246"/>
      <c r="F34" s="246"/>
      <c r="G34" s="246"/>
      <c r="H34" s="246"/>
      <c r="I34" s="246"/>
      <c r="J34" s="246"/>
      <c r="K34" s="246"/>
      <c r="L34" s="246"/>
      <c r="M34" s="246"/>
      <c r="N34" s="246"/>
      <c r="O34" s="246"/>
      <c r="P34" s="246"/>
      <c r="Q34" s="246"/>
      <c r="R34" s="246"/>
      <c r="S34" s="246"/>
      <c r="T34" s="246"/>
      <c r="U34" s="247"/>
      <c r="V34" s="118"/>
      <c r="W34" s="128"/>
      <c r="X34" s="129"/>
    </row>
    <row r="35" spans="1:24" ht="33.950000000000003" customHeight="1" x14ac:dyDescent="0.15">
      <c r="A35" s="126"/>
      <c r="B35" s="127"/>
      <c r="C35" s="245"/>
      <c r="D35" s="246"/>
      <c r="E35" s="246"/>
      <c r="F35" s="246"/>
      <c r="G35" s="246"/>
      <c r="H35" s="246"/>
      <c r="I35" s="246"/>
      <c r="J35" s="246"/>
      <c r="K35" s="246"/>
      <c r="L35" s="246"/>
      <c r="M35" s="246"/>
      <c r="N35" s="246"/>
      <c r="O35" s="246"/>
      <c r="P35" s="246"/>
      <c r="Q35" s="246"/>
      <c r="R35" s="246"/>
      <c r="S35" s="246"/>
      <c r="T35" s="246"/>
      <c r="U35" s="247"/>
      <c r="V35" s="119"/>
      <c r="W35" s="128"/>
      <c r="X35" s="129"/>
    </row>
    <row r="36" spans="1:24" ht="33.950000000000003" customHeight="1" x14ac:dyDescent="0.15">
      <c r="A36" s="126"/>
      <c r="B36" s="127"/>
      <c r="C36" s="245"/>
      <c r="D36" s="246"/>
      <c r="E36" s="246"/>
      <c r="F36" s="246"/>
      <c r="G36" s="246"/>
      <c r="H36" s="246"/>
      <c r="I36" s="246"/>
      <c r="J36" s="246"/>
      <c r="K36" s="246"/>
      <c r="L36" s="246"/>
      <c r="M36" s="246"/>
      <c r="N36" s="246"/>
      <c r="O36" s="246"/>
      <c r="P36" s="246"/>
      <c r="Q36" s="246"/>
      <c r="R36" s="246"/>
      <c r="S36" s="246"/>
      <c r="T36" s="246"/>
      <c r="U36" s="247"/>
      <c r="V36" s="119"/>
      <c r="W36" s="128"/>
      <c r="X36" s="129"/>
    </row>
    <row r="37" spans="1:24" ht="33.950000000000003" customHeight="1" thickBot="1" x14ac:dyDescent="0.2">
      <c r="A37" s="130"/>
      <c r="B37" s="131"/>
      <c r="C37" s="245"/>
      <c r="D37" s="246"/>
      <c r="E37" s="246"/>
      <c r="F37" s="246"/>
      <c r="G37" s="246"/>
      <c r="H37" s="246"/>
      <c r="I37" s="246"/>
      <c r="J37" s="246"/>
      <c r="K37" s="246"/>
      <c r="L37" s="246"/>
      <c r="M37" s="246"/>
      <c r="N37" s="246"/>
      <c r="O37" s="246"/>
      <c r="P37" s="246"/>
      <c r="Q37" s="246"/>
      <c r="R37" s="246"/>
      <c r="S37" s="246"/>
      <c r="T37" s="246"/>
      <c r="U37" s="247"/>
      <c r="V37" s="132"/>
      <c r="W37" s="133"/>
      <c r="X37" s="134"/>
    </row>
  </sheetData>
  <sheetProtection formatCells="0" insertRows="0" deleteRows="0"/>
  <mergeCells count="74">
    <mergeCell ref="A7:C8"/>
    <mergeCell ref="U7:V8"/>
    <mergeCell ref="A2:C4"/>
    <mergeCell ref="D2:BH2"/>
    <mergeCell ref="D3:BH3"/>
    <mergeCell ref="BD4:BH4"/>
    <mergeCell ref="AZ4:BC4"/>
    <mergeCell ref="AC4:AL4"/>
    <mergeCell ref="AM4:AY4"/>
    <mergeCell ref="O4:AB4"/>
    <mergeCell ref="D4:N4"/>
    <mergeCell ref="C36:U36"/>
    <mergeCell ref="C37:U37"/>
    <mergeCell ref="BH10:BH11"/>
    <mergeCell ref="AV10:AV11"/>
    <mergeCell ref="AW10:AW11"/>
    <mergeCell ref="AZ10:AZ11"/>
    <mergeCell ref="A32:X32"/>
    <mergeCell ref="A10:A11"/>
    <mergeCell ref="AI11:AJ11"/>
    <mergeCell ref="B10:B11"/>
    <mergeCell ref="G10:J10"/>
    <mergeCell ref="S10:S11"/>
    <mergeCell ref="U10:U11"/>
    <mergeCell ref="AY9:AY11"/>
    <mergeCell ref="BA10:BA11"/>
    <mergeCell ref="A9:W9"/>
    <mergeCell ref="X9:AB9"/>
    <mergeCell ref="AR9:AW9"/>
    <mergeCell ref="C35:U35"/>
    <mergeCell ref="BC10:BC11"/>
    <mergeCell ref="V10:V11"/>
    <mergeCell ref="Q10:Q11"/>
    <mergeCell ref="P10:P11"/>
    <mergeCell ref="T10:T11"/>
    <mergeCell ref="C34:U34"/>
    <mergeCell ref="AA10:AA11"/>
    <mergeCell ref="AG10:AH10"/>
    <mergeCell ref="AE10:AF10"/>
    <mergeCell ref="AC9:AC11"/>
    <mergeCell ref="X10:X11"/>
    <mergeCell ref="Y10:Y11"/>
    <mergeCell ref="AB10:AB11"/>
    <mergeCell ref="AR10:AR11"/>
    <mergeCell ref="AK11:AL11"/>
    <mergeCell ref="BB10:BB11"/>
    <mergeCell ref="BD10:BF10"/>
    <mergeCell ref="AS10:AS11"/>
    <mergeCell ref="AU10:AU11"/>
    <mergeCell ref="AT10:AT11"/>
    <mergeCell ref="AX9:AX11"/>
    <mergeCell ref="Z10:Z11"/>
    <mergeCell ref="AK10:AL10"/>
    <mergeCell ref="AM10:AN10"/>
    <mergeCell ref="AO10:AP10"/>
    <mergeCell ref="AQ10:AQ11"/>
    <mergeCell ref="AI10:AJ10"/>
    <mergeCell ref="AD10:AD11"/>
    <mergeCell ref="W10:W11"/>
    <mergeCell ref="AD9:AQ9"/>
    <mergeCell ref="AI7:AV7"/>
    <mergeCell ref="AZ9:BH9"/>
    <mergeCell ref="C33:U33"/>
    <mergeCell ref="D7:G7"/>
    <mergeCell ref="W7:X7"/>
    <mergeCell ref="O10:O11"/>
    <mergeCell ref="R10:R11"/>
    <mergeCell ref="C10:C11"/>
    <mergeCell ref="E10:E11"/>
    <mergeCell ref="F10:F11"/>
    <mergeCell ref="D10:D11"/>
    <mergeCell ref="N10:N11"/>
    <mergeCell ref="K10:M10"/>
    <mergeCell ref="BG10:BG11"/>
  </mergeCells>
  <phoneticPr fontId="31" type="noConversion"/>
  <conditionalFormatting sqref="X12:X28">
    <cfRule type="cellIs" dxfId="56" priority="44" operator="equal">
      <formula>"ALTA"</formula>
    </cfRule>
    <cfRule type="cellIs" dxfId="55" priority="45" operator="equal">
      <formula>"MUY ALTA"</formula>
    </cfRule>
    <cfRule type="cellIs" dxfId="54" priority="46" operator="equal">
      <formula>"MEDIA"</formula>
    </cfRule>
    <cfRule type="cellIs" dxfId="53" priority="47" operator="equal">
      <formula>"BAJA"</formula>
    </cfRule>
    <cfRule type="cellIs" dxfId="52" priority="48" operator="equal">
      <formula>"MUY BAJA"</formula>
    </cfRule>
  </conditionalFormatting>
  <conditionalFormatting sqref="Z12:Z28">
    <cfRule type="cellIs" dxfId="51" priority="6217" operator="equal">
      <formula>"CATASTRÓFICO (RC-F)"</formula>
    </cfRule>
    <cfRule type="cellIs" dxfId="50" priority="6218" operator="equal">
      <formula>"MAYOR (RC-F)"</formula>
    </cfRule>
    <cfRule type="cellIs" dxfId="49" priority="6219" operator="equal">
      <formula>"MODERADO (RC-F)"</formula>
    </cfRule>
    <cfRule type="cellIs" dxfId="48" priority="6220" operator="equal">
      <formula>"CATASTRÓFICO"</formula>
    </cfRule>
    <cfRule type="cellIs" dxfId="47" priority="6221" operator="equal">
      <formula>"MAYOR"</formula>
    </cfRule>
    <cfRule type="cellIs" dxfId="46" priority="6222" operator="equal">
      <formula>"MODERADO"</formula>
    </cfRule>
    <cfRule type="cellIs" dxfId="45" priority="6223" operator="equal">
      <formula>"MENOR"</formula>
    </cfRule>
    <cfRule type="cellIs" dxfId="44" priority="6224" operator="equal">
      <formula>"LEVE"</formula>
    </cfRule>
    <cfRule type="cellIs" dxfId="43" priority="6230" operator="equal">
      <formula>#REF!</formula>
    </cfRule>
  </conditionalFormatting>
  <conditionalFormatting sqref="AB12:AC28 AV12:AV28">
    <cfRule type="cellIs" dxfId="42" priority="6173" operator="equal">
      <formula>"EXTREMO (RC/F)"</formula>
    </cfRule>
    <cfRule type="cellIs" dxfId="41" priority="6174" operator="equal">
      <formula>"ALTO (RC/F)"</formula>
    </cfRule>
    <cfRule type="cellIs" dxfId="40" priority="6175" operator="equal">
      <formula>"MODERADO (RC/F)"</formula>
    </cfRule>
    <cfRule type="cellIs" dxfId="39" priority="6176" operator="equal">
      <formula>"EXTREMO"</formula>
    </cfRule>
    <cfRule type="cellIs" dxfId="38" priority="6177" operator="equal">
      <formula>"ALTO"</formula>
    </cfRule>
    <cfRule type="cellIs" dxfId="37" priority="6178" operator="equal">
      <formula>"MODERADO"</formula>
    </cfRule>
    <cfRule type="cellIs" dxfId="36" priority="6179" operator="equal">
      <formula>"BAJO"</formula>
    </cfRule>
    <cfRule type="cellIs" dxfId="35" priority="6180" operator="equal">
      <formula>#REF!</formula>
    </cfRule>
    <cfRule type="cellIs" dxfId="34" priority="6181" operator="equal">
      <formula>#REF!</formula>
    </cfRule>
    <cfRule type="cellIs" dxfId="33" priority="6206" operator="equal">
      <formula>#REF!</formula>
    </cfRule>
    <cfRule type="cellIs" dxfId="32" priority="6484" operator="equal">
      <formula>#REF!</formula>
    </cfRule>
    <cfRule type="cellIs" dxfId="31" priority="6485" operator="equal">
      <formula>#REF!</formula>
    </cfRule>
    <cfRule type="cellIs" dxfId="30" priority="6486" operator="equal">
      <formula>#REF!</formula>
    </cfRule>
    <cfRule type="cellIs" dxfId="29" priority="6488" operator="equal">
      <formula>#REF!</formula>
    </cfRule>
    <cfRule type="cellIs" dxfId="28" priority="6491" operator="equal">
      <formula>#REF!</formula>
    </cfRule>
    <cfRule type="cellIs" dxfId="27" priority="6492" operator="equal">
      <formula>#REF!</formula>
    </cfRule>
    <cfRule type="cellIs" dxfId="26" priority="6493" operator="equal">
      <formula>#REF!</formula>
    </cfRule>
    <cfRule type="cellIs" dxfId="25" priority="6496" operator="equal">
      <formula>#REF!</formula>
    </cfRule>
    <cfRule type="cellIs" dxfId="24" priority="6497" operator="equal">
      <formula>#REF!</formula>
    </cfRule>
    <cfRule type="cellIs" dxfId="23" priority="6498" operator="equal">
      <formula>#REF!</formula>
    </cfRule>
    <cfRule type="cellIs" dxfId="22" priority="6500" operator="equal">
      <formula>#REF!</formula>
    </cfRule>
    <cfRule type="cellIs" dxfId="21" priority="6501" operator="equal">
      <formula>#REF!</formula>
    </cfRule>
    <cfRule type="cellIs" dxfId="20" priority="6502" operator="equal">
      <formula>#REF!</formula>
    </cfRule>
    <cfRule type="cellIs" dxfId="19" priority="6503" operator="equal">
      <formula>#REF!</formula>
    </cfRule>
    <cfRule type="cellIs" dxfId="18" priority="6504" operator="equal">
      <formula>#REF!</formula>
    </cfRule>
    <cfRule type="cellIs" dxfId="17" priority="6505" operator="equal">
      <formula>#REF!</formula>
    </cfRule>
    <cfRule type="cellIs" dxfId="16" priority="6506" operator="equal">
      <formula>#REF!</formula>
    </cfRule>
    <cfRule type="cellIs" dxfId="15" priority="6507" operator="equal">
      <formula>#REF!</formula>
    </cfRule>
    <cfRule type="cellIs" dxfId="14" priority="6509" operator="equal">
      <formula>#REF!</formula>
    </cfRule>
    <cfRule type="cellIs" dxfId="13" priority="6510" operator="equal">
      <formula>#REF!</formula>
    </cfRule>
    <cfRule type="cellIs" dxfId="12" priority="6511" operator="equal">
      <formula>#REF!</formula>
    </cfRule>
    <cfRule type="cellIs" dxfId="11" priority="6512" operator="equal">
      <formula>#REF!</formula>
    </cfRule>
    <cfRule type="cellIs" dxfId="10" priority="6514" operator="equal">
      <formula>#REF!</formula>
    </cfRule>
  </conditionalFormatting>
  <conditionalFormatting sqref="AR12:AR28">
    <cfRule type="cellIs" dxfId="9" priority="90" operator="equal">
      <formula>"MUY ALTA"</formula>
    </cfRule>
    <cfRule type="cellIs" dxfId="8" priority="91" operator="equal">
      <formula>"ALTA"</formula>
    </cfRule>
    <cfRule type="cellIs" dxfId="7" priority="92" operator="equal">
      <formula>"MEDIA"</formula>
    </cfRule>
    <cfRule type="cellIs" dxfId="6" priority="93" operator="equal">
      <formula>"BAJA"</formula>
    </cfRule>
    <cfRule type="cellIs" dxfId="5" priority="94" operator="equal">
      <formula>"MUY BAJA"</formula>
    </cfRule>
  </conditionalFormatting>
  <conditionalFormatting sqref="AT12:AT28">
    <cfRule type="cellIs" dxfId="4" priority="85" operator="equal">
      <formula>"CATASTROFICO"</formula>
    </cfRule>
    <cfRule type="cellIs" dxfId="3" priority="86" operator="equal">
      <formula>"MAYOR"</formula>
    </cfRule>
    <cfRule type="cellIs" dxfId="2" priority="87" operator="equal">
      <formula>"MODERADO"</formula>
    </cfRule>
    <cfRule type="cellIs" dxfId="1" priority="88" operator="equal">
      <formula>"MENOR"</formula>
    </cfRule>
    <cfRule type="cellIs" dxfId="0" priority="89" operator="equal">
      <formula>"LEVE"</formula>
    </cfRule>
  </conditionalFormatting>
  <pageMargins left="0.31496062992125984" right="0.31496062992125984" top="0.59055118110236227" bottom="0.74803149606299213" header="0.19685039370078741" footer="0.31496062992125984"/>
  <pageSetup scale="50" orientation="landscape" r:id="rId1"/>
  <headerFooter>
    <oddFooter>&amp;LProceso: GESTIÓN TECNOLOGÍAS DE LA INFORMACIÓN TI&amp;RPágina &amp;Pde&amp;N</oddFooter>
  </headerFooter>
  <drawing r:id="rId2"/>
  <legacyDrawing r:id="rId3"/>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0000000}">
          <x14:formula1>
            <xm:f>'Datos Validacion'!$R$6:$R$9</xm:f>
          </x14:formula1>
          <xm:sqref>AW12:AW28</xm:sqref>
        </x14:dataValidation>
        <x14:dataValidation type="list" allowBlank="1" showInputMessage="1" showErrorMessage="1" xr:uid="{00000000-0002-0000-0000-000001000000}">
          <x14:formula1>
            <xm:f>'Datos Validacion'!$A$6:$A$8</xm:f>
          </x14:formula1>
          <xm:sqref>V12:V28</xm:sqref>
        </x14:dataValidation>
        <x14:dataValidation type="list" allowBlank="1" showInputMessage="1" showErrorMessage="1" xr:uid="{00000000-0002-0000-0000-000002000000}">
          <x14:formula1>
            <xm:f>'Datos Validacion'!$A$22:$A$25</xm:f>
          </x14:formula1>
          <xm:sqref>A12:A28</xm:sqref>
        </x14:dataValidation>
        <x14:dataValidation type="list" allowBlank="1" showInputMessage="1" showErrorMessage="1" xr:uid="{00000000-0002-0000-0000-000003000000}">
          <x14:formula1>
            <xm:f>'Datos Validacion'!$B$22:$B$29</xm:f>
          </x14:formula1>
          <xm:sqref>D12:D28</xm:sqref>
        </x14:dataValidation>
        <x14:dataValidation type="list" allowBlank="1" showInputMessage="1" showErrorMessage="1" xr:uid="{00000000-0002-0000-0000-000004000000}">
          <x14:formula1>
            <xm:f>'Datos Validacion'!$C$22:$C$24</xm:f>
          </x14:formula1>
          <xm:sqref>E12:E28</xm:sqref>
        </x14:dataValidation>
        <x14:dataValidation type="list" allowBlank="1" showInputMessage="1" showErrorMessage="1" xr:uid="{00000000-0002-0000-0000-000005000000}">
          <x14:formula1>
            <xm:f>'Datos Validacion'!$I$22:$I$50</xm:f>
          </x14:formula1>
          <xm:sqref>N12:N28</xm:sqref>
        </x14:dataValidation>
        <x14:dataValidation type="list" allowBlank="1" showInputMessage="1" showErrorMessage="1" xr:uid="{00000000-0002-0000-0000-000006000000}">
          <x14:formula1>
            <xm:f>'Datos Validacion'!$K$22:$K$88</xm:f>
          </x14:formula1>
          <xm:sqref>O12:O28</xm:sqref>
        </x14:dataValidation>
        <x14:dataValidation type="list" allowBlank="1" showInputMessage="1" showErrorMessage="1" xr:uid="{00000000-0002-0000-0000-000007000000}">
          <x14:formula1>
            <xm:f>'Datos Validacion'!$M$22:$M$30</xm:f>
          </x14:formula1>
          <xm:sqref>R12:R28</xm:sqref>
        </x14:dataValidation>
        <x14:dataValidation type="list" allowBlank="1" showInputMessage="1" showErrorMessage="1" xr:uid="{00000000-0002-0000-0000-000008000000}">
          <x14:formula1>
            <xm:f>'Datos Validacion'!$O$22:$O$29</xm:f>
          </x14:formula1>
          <xm:sqref>S12:S28</xm:sqref>
        </x14:dataValidation>
        <x14:dataValidation type="list" allowBlank="1" showInputMessage="1" showErrorMessage="1" xr:uid="{00000000-0002-0000-0000-000009000000}">
          <x14:formula1>
            <xm:f>'Datos Validacion'!$C$6:$C$10</xm:f>
          </x14:formula1>
          <xm:sqref>X12:X28</xm:sqref>
        </x14:dataValidation>
        <x14:dataValidation type="list" allowBlank="1" showInputMessage="1" showErrorMessage="1" xr:uid="{00000000-0002-0000-0000-00000A000000}">
          <x14:formula1>
            <xm:f>'Datos Validacion'!$E$6:$E$10</xm:f>
          </x14:formula1>
          <xm:sqref>Z12:Z28</xm:sqref>
        </x14:dataValidation>
        <x14:dataValidation type="list" allowBlank="1" showInputMessage="1" showErrorMessage="1" xr:uid="{00000000-0002-0000-0000-00000B000000}">
          <x14:formula1>
            <xm:f>'Datos Validacion'!$G$6:$G$9</xm:f>
          </x14:formula1>
          <xm:sqref>AB12:AB28</xm:sqref>
        </x14:dataValidation>
        <x14:dataValidation type="list" allowBlank="1" showInputMessage="1" showErrorMessage="1" xr:uid="{00000000-0002-0000-0000-00000C000000}">
          <x14:formula1>
            <xm:f>'Datos Validacion'!$J$6:$J$7</xm:f>
          </x14:formula1>
          <xm:sqref>AH12:AH28</xm:sqref>
        </x14:dataValidation>
        <x14:dataValidation type="list" allowBlank="1" showInputMessage="1" showErrorMessage="1" xr:uid="{00000000-0002-0000-0000-00000D000000}">
          <x14:formula1>
            <xm:f>'Datos Validacion'!$H$6:$H$7</xm:f>
          </x14:formula1>
          <xm:sqref>AE12:AE28</xm:sqref>
        </x14:dataValidation>
        <x14:dataValidation type="list" allowBlank="1" showInputMessage="1" showErrorMessage="1" xr:uid="{00000000-0002-0000-0000-00000E000000}">
          <x14:formula1>
            <xm:f>'Datos Validacion'!$P$22:$P$31</xm:f>
          </x14:formula1>
          <xm:sqref>AG12:AG28</xm:sqref>
        </x14:dataValidation>
        <x14:dataValidation type="list" allowBlank="1" showInputMessage="1" showErrorMessage="1" xr:uid="{00000000-0002-0000-0000-00000F000000}">
          <x14:formula1>
            <xm:f>'Datos Validacion'!$K$6:$K$8</xm:f>
          </x14:formula1>
          <xm:sqref>AI12:AI28</xm:sqref>
        </x14:dataValidation>
        <x14:dataValidation type="list" allowBlank="1" showInputMessage="1" showErrorMessage="1" xr:uid="{00000000-0002-0000-0000-000010000000}">
          <x14:formula1>
            <xm:f>'Datos Validacion'!$I$6:$I$7</xm:f>
          </x14:formula1>
          <xm:sqref>AF12:AF28</xm:sqref>
        </x14:dataValidation>
        <x14:dataValidation type="list" allowBlank="1" showInputMessage="1" showErrorMessage="1" xr:uid="{00000000-0002-0000-0000-000011000000}">
          <x14:formula1>
            <xm:f>'Datos Validacion'!$M$6:$M$7</xm:f>
          </x14:formula1>
          <xm:sqref>AK12:AK28</xm:sqref>
        </x14:dataValidation>
        <x14:dataValidation type="list" allowBlank="1" showInputMessage="1" showErrorMessage="1" xr:uid="{00000000-0002-0000-0000-000012000000}">
          <x14:formula1>
            <xm:f>'Datos Validacion'!$O$6:$O$7</xm:f>
          </x14:formula1>
          <xm:sqref>AM12:AM28</xm:sqref>
        </x14:dataValidation>
        <x14:dataValidation type="list" allowBlank="1" showInputMessage="1" showErrorMessage="1" xr:uid="{00000000-0002-0000-0000-000013000000}">
          <x14:formula1>
            <xm:f>'Datos Validacion'!$P$6:$P$7</xm:f>
          </x14:formula1>
          <xm:sqref>AO12:AO28</xm:sqref>
        </x14:dataValidation>
        <x14:dataValidation type="list" allowBlank="1" showInputMessage="1" showErrorMessage="1" xr:uid="{00000000-0002-0000-0000-000014000000}">
          <x14:formula1>
            <xm:f>'Datos Validacion'!$Q$6:$Q$9</xm:f>
          </x14:formula1>
          <xm:sqref>AV12:AV28</xm:sqref>
        </x14:dataValidation>
        <x14:dataValidation type="list" allowBlank="1" showInputMessage="1" showErrorMessage="1" xr:uid="{00000000-0002-0000-0000-000015000000}">
          <x14:formula1>
            <xm:f>'Datos Validacion'!$T$22:$T$114</xm:f>
          </x14:formula1>
          <xm:sqref>AX12:AX28</xm:sqref>
        </x14:dataValidation>
        <x14:dataValidation type="list" allowBlank="1" showInputMessage="1" showErrorMessage="1" xr:uid="{00000000-0002-0000-0000-000016000000}">
          <x14:formula1>
            <xm:f>'Datos Validacion'!$V$22:$V$37</xm:f>
          </x14:formula1>
          <xm:sqref>P12:P28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D114"/>
  <sheetViews>
    <sheetView topLeftCell="S31" zoomScale="80" zoomScaleNormal="80" workbookViewId="0">
      <selection activeCell="S52" sqref="S52:S53"/>
    </sheetView>
  </sheetViews>
  <sheetFormatPr baseColWidth="10" defaultColWidth="11.42578125" defaultRowHeight="15" customHeight="1" x14ac:dyDescent="0.25"/>
  <cols>
    <col min="1" max="1" width="15.7109375" style="149" customWidth="1"/>
    <col min="2" max="2" width="23.85546875" style="149" customWidth="1"/>
    <col min="3" max="3" width="22.140625" style="149" bestFit="1" customWidth="1"/>
    <col min="4" max="4" width="6.28515625" style="149" bestFit="1" customWidth="1"/>
    <col min="5" max="5" width="33.7109375" style="149" bestFit="1" customWidth="1"/>
    <col min="6" max="6" width="6.28515625" style="149" bestFit="1" customWidth="1"/>
    <col min="7" max="7" width="25.5703125" style="149" bestFit="1" customWidth="1"/>
    <col min="8" max="8" width="24.28515625" style="149" customWidth="1"/>
    <col min="9" max="9" width="45" style="149" customWidth="1"/>
    <col min="10" max="10" width="13.85546875" style="149" customWidth="1"/>
    <col min="11" max="11" width="57.28515625" style="149" customWidth="1"/>
    <col min="12" max="12" width="5.7109375" style="149" customWidth="1"/>
    <col min="13" max="13" width="27.42578125" style="149" customWidth="1"/>
    <col min="14" max="14" width="5.42578125" style="149" customWidth="1"/>
    <col min="15" max="15" width="25.140625" style="149" customWidth="1"/>
    <col min="16" max="16" width="16.28515625" style="149" customWidth="1"/>
    <col min="17" max="17" width="13.7109375" style="149" customWidth="1"/>
    <col min="18" max="18" width="22" style="149" customWidth="1"/>
    <col min="19" max="20" width="33.5703125" style="149" customWidth="1"/>
    <col min="21" max="21" width="4.7109375" style="149" customWidth="1"/>
    <col min="22" max="22" width="57.42578125" style="149" customWidth="1"/>
    <col min="23" max="23" width="4.7109375" style="149" customWidth="1"/>
    <col min="25" max="16384" width="11.42578125" style="149"/>
  </cols>
  <sheetData>
    <row r="3" spans="1:23" ht="15" customHeight="1" x14ac:dyDescent="0.25">
      <c r="H3" s="319" t="s">
        <v>83</v>
      </c>
      <c r="I3" s="319"/>
      <c r="J3" s="319"/>
      <c r="K3" s="319"/>
      <c r="L3" s="319"/>
      <c r="M3" s="319"/>
      <c r="N3" s="319"/>
      <c r="O3" s="319"/>
      <c r="P3" s="166"/>
    </row>
    <row r="4" spans="1:23" ht="15" customHeight="1" x14ac:dyDescent="0.25">
      <c r="A4" s="167" t="s">
        <v>84</v>
      </c>
      <c r="B4" s="167" t="s">
        <v>28</v>
      </c>
      <c r="C4" s="320" t="s">
        <v>34</v>
      </c>
      <c r="D4" s="321"/>
      <c r="E4" s="320" t="s">
        <v>36</v>
      </c>
      <c r="F4" s="321"/>
      <c r="G4" s="168" t="s">
        <v>85</v>
      </c>
      <c r="H4" s="145" t="s">
        <v>86</v>
      </c>
      <c r="I4" s="145" t="s">
        <v>87</v>
      </c>
      <c r="J4" s="169" t="s">
        <v>88</v>
      </c>
      <c r="K4" s="322" t="s">
        <v>89</v>
      </c>
      <c r="L4" s="323"/>
      <c r="M4" s="322" t="s">
        <v>90</v>
      </c>
      <c r="N4" s="323"/>
      <c r="O4" s="169" t="s">
        <v>91</v>
      </c>
      <c r="P4" s="169" t="s">
        <v>45</v>
      </c>
      <c r="Q4" s="168" t="s">
        <v>92</v>
      </c>
      <c r="R4" s="168" t="s">
        <v>93</v>
      </c>
    </row>
    <row r="5" spans="1:23" ht="15" customHeight="1" x14ac:dyDescent="0.25">
      <c r="A5" s="170" t="s">
        <v>94</v>
      </c>
      <c r="B5" s="171" t="s">
        <v>95</v>
      </c>
      <c r="C5" s="171" t="s">
        <v>96</v>
      </c>
      <c r="D5" s="172"/>
      <c r="E5" s="172" t="s">
        <v>97</v>
      </c>
      <c r="F5" s="172"/>
      <c r="G5" s="172" t="s">
        <v>98</v>
      </c>
      <c r="H5" s="172" t="s">
        <v>99</v>
      </c>
      <c r="I5" s="146" t="s">
        <v>99</v>
      </c>
      <c r="J5" s="173" t="s">
        <v>99</v>
      </c>
      <c r="K5" s="173" t="s">
        <v>99</v>
      </c>
      <c r="L5" s="173"/>
      <c r="M5" s="146" t="s">
        <v>99</v>
      </c>
      <c r="N5" s="146"/>
      <c r="O5" s="146" t="s">
        <v>99</v>
      </c>
      <c r="P5" s="146" t="s">
        <v>99</v>
      </c>
      <c r="Q5" s="173" t="s">
        <v>98</v>
      </c>
      <c r="R5" s="173" t="s">
        <v>100</v>
      </c>
      <c r="U5" s="146"/>
      <c r="W5" s="146"/>
    </row>
    <row r="6" spans="1:23" ht="15" customHeight="1" x14ac:dyDescent="0.25">
      <c r="A6" s="174" t="s">
        <v>101</v>
      </c>
      <c r="B6" s="165" t="s">
        <v>102</v>
      </c>
      <c r="C6" s="175" t="s">
        <v>103</v>
      </c>
      <c r="D6" s="176">
        <v>0.2</v>
      </c>
      <c r="E6" s="177" t="s">
        <v>104</v>
      </c>
      <c r="F6" s="176">
        <v>0.2</v>
      </c>
      <c r="G6" s="177" t="s">
        <v>105</v>
      </c>
      <c r="H6" s="177" t="s">
        <v>106</v>
      </c>
      <c r="I6" s="147" t="s">
        <v>107</v>
      </c>
      <c r="J6" s="165" t="s">
        <v>108</v>
      </c>
      <c r="K6" s="178" t="s">
        <v>109</v>
      </c>
      <c r="L6" s="179">
        <v>0.25</v>
      </c>
      <c r="M6" s="147" t="s">
        <v>110</v>
      </c>
      <c r="N6" s="180">
        <v>0.25</v>
      </c>
      <c r="O6" s="147" t="s">
        <v>111</v>
      </c>
      <c r="P6" s="147" t="s">
        <v>112</v>
      </c>
      <c r="Q6" s="175" t="s">
        <v>105</v>
      </c>
      <c r="R6" s="165" t="s">
        <v>113</v>
      </c>
      <c r="U6" s="180"/>
      <c r="W6" s="180"/>
    </row>
    <row r="7" spans="1:23" ht="15" customHeight="1" x14ac:dyDescent="0.25">
      <c r="A7" s="174" t="s">
        <v>114</v>
      </c>
      <c r="B7" s="165" t="s">
        <v>115</v>
      </c>
      <c r="C7" s="175" t="s">
        <v>116</v>
      </c>
      <c r="D7" s="176">
        <v>0.4</v>
      </c>
      <c r="E7" s="177" t="s">
        <v>117</v>
      </c>
      <c r="F7" s="176">
        <v>0.4</v>
      </c>
      <c r="G7" s="177" t="s">
        <v>118</v>
      </c>
      <c r="H7" s="177" t="s">
        <v>119</v>
      </c>
      <c r="I7" s="147" t="s">
        <v>120</v>
      </c>
      <c r="J7" s="165" t="s">
        <v>121</v>
      </c>
      <c r="K7" s="178" t="s">
        <v>122</v>
      </c>
      <c r="L7" s="179">
        <v>0.15</v>
      </c>
      <c r="M7" s="147" t="s">
        <v>123</v>
      </c>
      <c r="N7" s="180">
        <v>0.15</v>
      </c>
      <c r="O7" s="147" t="s">
        <v>124</v>
      </c>
      <c r="P7" s="147" t="s">
        <v>125</v>
      </c>
      <c r="Q7" s="175" t="s">
        <v>118</v>
      </c>
      <c r="R7" s="165" t="s">
        <v>126</v>
      </c>
      <c r="U7" s="180"/>
      <c r="W7" s="180"/>
    </row>
    <row r="8" spans="1:23" ht="15" customHeight="1" x14ac:dyDescent="0.25">
      <c r="A8" s="174" t="s">
        <v>127</v>
      </c>
      <c r="B8" s="165" t="s">
        <v>128</v>
      </c>
      <c r="C8" s="175" t="s">
        <v>129</v>
      </c>
      <c r="D8" s="176">
        <v>0.6</v>
      </c>
      <c r="E8" s="177" t="s">
        <v>118</v>
      </c>
      <c r="F8" s="176">
        <v>0.6</v>
      </c>
      <c r="G8" s="177" t="s">
        <v>130</v>
      </c>
      <c r="H8" s="148"/>
      <c r="I8" s="148"/>
      <c r="J8" s="148"/>
      <c r="K8" s="178" t="s">
        <v>131</v>
      </c>
      <c r="L8" s="179">
        <v>0.1</v>
      </c>
      <c r="M8" s="148"/>
      <c r="N8" s="148"/>
      <c r="O8" s="148"/>
      <c r="P8" s="148"/>
      <c r="Q8" s="175" t="s">
        <v>130</v>
      </c>
      <c r="R8" s="165" t="s">
        <v>132</v>
      </c>
      <c r="U8" s="148"/>
      <c r="W8" s="148"/>
    </row>
    <row r="9" spans="1:23" ht="15" customHeight="1" x14ac:dyDescent="0.25">
      <c r="A9" s="148"/>
      <c r="B9" s="165" t="s">
        <v>133</v>
      </c>
      <c r="C9" s="175" t="s">
        <v>134</v>
      </c>
      <c r="D9" s="176">
        <v>0.8</v>
      </c>
      <c r="E9" s="177" t="s">
        <v>135</v>
      </c>
      <c r="F9" s="176">
        <v>0.8</v>
      </c>
      <c r="G9" s="177" t="s">
        <v>136</v>
      </c>
      <c r="H9" s="148"/>
      <c r="I9" s="148"/>
      <c r="J9" s="148"/>
      <c r="K9" s="148"/>
      <c r="L9" s="148"/>
      <c r="M9" s="148"/>
      <c r="N9" s="148"/>
      <c r="O9" s="148"/>
      <c r="P9" s="148"/>
      <c r="Q9" s="175" t="s">
        <v>136</v>
      </c>
      <c r="R9" s="165" t="s">
        <v>137</v>
      </c>
      <c r="U9" s="148"/>
      <c r="W9" s="148"/>
    </row>
    <row r="10" spans="1:23" ht="15" customHeight="1" x14ac:dyDescent="0.25">
      <c r="B10" s="165" t="s">
        <v>138</v>
      </c>
      <c r="C10" s="175" t="s">
        <v>139</v>
      </c>
      <c r="D10" s="176">
        <v>1</v>
      </c>
      <c r="E10" s="177" t="s">
        <v>140</v>
      </c>
      <c r="F10" s="176">
        <v>1</v>
      </c>
      <c r="G10" s="177" t="s">
        <v>141</v>
      </c>
      <c r="H10" s="148"/>
      <c r="I10" s="148"/>
      <c r="J10" s="148"/>
      <c r="K10" s="148"/>
      <c r="L10" s="148"/>
      <c r="M10" s="148"/>
      <c r="N10" s="148"/>
      <c r="O10" s="148"/>
      <c r="P10" s="148"/>
      <c r="Q10" s="175" t="s">
        <v>141</v>
      </c>
      <c r="R10" s="148"/>
      <c r="U10" s="148"/>
      <c r="W10" s="148"/>
    </row>
    <row r="11" spans="1:23" ht="15" customHeight="1" x14ac:dyDescent="0.25">
      <c r="B11" s="165" t="s">
        <v>142</v>
      </c>
      <c r="C11" s="149" t="s">
        <v>143</v>
      </c>
      <c r="E11" s="175" t="s">
        <v>144</v>
      </c>
      <c r="F11" s="176">
        <v>0.6</v>
      </c>
      <c r="G11" s="177" t="s">
        <v>145</v>
      </c>
      <c r="H11" s="148"/>
      <c r="I11" s="148"/>
      <c r="J11" s="148"/>
      <c r="K11" s="148"/>
      <c r="L11" s="148"/>
      <c r="M11" s="148"/>
      <c r="N11" s="148"/>
      <c r="O11" s="148"/>
      <c r="P11" s="148"/>
      <c r="Q11" s="175" t="s">
        <v>145</v>
      </c>
      <c r="R11" s="148"/>
      <c r="U11" s="148"/>
      <c r="W11" s="148"/>
    </row>
    <row r="12" spans="1:23" ht="15" customHeight="1" x14ac:dyDescent="0.25">
      <c r="B12" s="165" t="s">
        <v>146</v>
      </c>
      <c r="C12" s="149" t="s">
        <v>143</v>
      </c>
      <c r="E12" s="175" t="s">
        <v>147</v>
      </c>
      <c r="F12" s="176">
        <v>0.8</v>
      </c>
      <c r="G12" s="177" t="s">
        <v>148</v>
      </c>
      <c r="H12" s="148"/>
      <c r="I12" s="148"/>
      <c r="J12" s="148"/>
      <c r="K12" s="148"/>
      <c r="L12" s="148"/>
      <c r="M12" s="148"/>
      <c r="N12" s="148"/>
      <c r="O12" s="148"/>
      <c r="P12" s="148"/>
      <c r="Q12" s="175" t="s">
        <v>148</v>
      </c>
      <c r="R12" s="148"/>
      <c r="U12" s="148"/>
      <c r="W12" s="148"/>
    </row>
    <row r="13" spans="1:23" ht="15" customHeight="1" x14ac:dyDescent="0.25">
      <c r="B13" s="165" t="s">
        <v>149</v>
      </c>
      <c r="C13" s="149" t="s">
        <v>143</v>
      </c>
      <c r="E13" s="175" t="s">
        <v>150</v>
      </c>
      <c r="F13" s="176">
        <v>1</v>
      </c>
      <c r="H13" s="148"/>
      <c r="I13" s="148"/>
      <c r="J13" s="148"/>
      <c r="K13" s="148"/>
      <c r="L13" s="148"/>
      <c r="M13" s="148"/>
      <c r="N13" s="148"/>
      <c r="O13" s="148"/>
      <c r="P13" s="148"/>
      <c r="R13" s="148"/>
      <c r="U13" s="148"/>
      <c r="W13" s="148"/>
    </row>
    <row r="14" spans="1:23" ht="15" customHeight="1" x14ac:dyDescent="0.25">
      <c r="B14" s="165" t="s">
        <v>151</v>
      </c>
      <c r="C14" s="149" t="s">
        <v>143</v>
      </c>
      <c r="H14" s="148"/>
      <c r="I14" s="148"/>
      <c r="J14" s="148"/>
      <c r="K14" s="148"/>
      <c r="L14" s="148"/>
      <c r="M14" s="148"/>
      <c r="N14" s="148"/>
      <c r="O14" s="148"/>
      <c r="P14" s="148"/>
      <c r="R14" s="148"/>
      <c r="U14" s="148"/>
      <c r="W14" s="148"/>
    </row>
    <row r="15" spans="1:23" ht="15" customHeight="1" x14ac:dyDescent="0.25">
      <c r="B15" s="165" t="s">
        <v>152</v>
      </c>
      <c r="C15" s="149" t="s">
        <v>143</v>
      </c>
      <c r="H15" s="148"/>
      <c r="I15" s="148"/>
      <c r="J15" s="148"/>
      <c r="K15" s="148"/>
      <c r="L15" s="148"/>
      <c r="M15" s="148"/>
      <c r="N15" s="148"/>
      <c r="O15" s="148"/>
      <c r="P15" s="148"/>
      <c r="R15" s="148"/>
      <c r="U15" s="148"/>
      <c r="W15" s="148"/>
    </row>
    <row r="16" spans="1:23" ht="15" customHeight="1" x14ac:dyDescent="0.25">
      <c r="B16" s="165" t="s">
        <v>153</v>
      </c>
      <c r="C16" s="149" t="s">
        <v>143</v>
      </c>
      <c r="H16" s="148"/>
      <c r="I16" s="148"/>
      <c r="J16" s="148"/>
      <c r="K16" s="148"/>
      <c r="L16" s="148"/>
      <c r="M16" s="148"/>
      <c r="N16" s="148"/>
      <c r="O16" s="148"/>
      <c r="P16" s="148"/>
      <c r="R16" s="148"/>
      <c r="U16" s="148"/>
      <c r="W16" s="148"/>
    </row>
    <row r="17" spans="1:30" ht="15" customHeight="1" x14ac:dyDescent="0.25">
      <c r="B17" s="165" t="s">
        <v>154</v>
      </c>
      <c r="C17" s="149" t="s">
        <v>143</v>
      </c>
    </row>
    <row r="18" spans="1:30" ht="15" customHeight="1" x14ac:dyDescent="0.25">
      <c r="B18" s="165" t="s">
        <v>155</v>
      </c>
      <c r="C18" s="149" t="s">
        <v>143</v>
      </c>
    </row>
    <row r="20" spans="1:30" ht="15" customHeight="1" x14ac:dyDescent="0.25">
      <c r="B20" s="150" t="s">
        <v>156</v>
      </c>
      <c r="C20" s="150"/>
      <c r="D20" s="150"/>
      <c r="E20" s="150"/>
      <c r="F20" s="150"/>
      <c r="G20" s="150"/>
      <c r="H20" s="150"/>
      <c r="I20" s="150"/>
      <c r="J20" s="150"/>
      <c r="K20" s="150"/>
      <c r="L20" s="150"/>
      <c r="M20" s="167" t="s">
        <v>28</v>
      </c>
      <c r="N20" s="167"/>
      <c r="O20" s="167" t="s">
        <v>29</v>
      </c>
      <c r="P20" s="167" t="s">
        <v>157</v>
      </c>
      <c r="Q20" s="318" t="s">
        <v>158</v>
      </c>
      <c r="R20" s="318"/>
      <c r="S20" s="318"/>
      <c r="T20" s="318"/>
      <c r="U20" s="167"/>
      <c r="V20" s="167"/>
      <c r="W20" s="167"/>
      <c r="X20" s="150" t="s">
        <v>22</v>
      </c>
      <c r="Y20" s="204"/>
      <c r="AD20" s="204"/>
    </row>
    <row r="21" spans="1:30" ht="15" customHeight="1" x14ac:dyDescent="0.25">
      <c r="A21" s="181" t="s">
        <v>16</v>
      </c>
      <c r="B21" s="150" t="s">
        <v>19</v>
      </c>
      <c r="C21" s="150" t="s">
        <v>20</v>
      </c>
      <c r="D21" s="150"/>
      <c r="E21" s="150" t="s">
        <v>21</v>
      </c>
      <c r="F21" s="150"/>
      <c r="G21" s="150" t="s">
        <v>22</v>
      </c>
      <c r="H21" s="150"/>
      <c r="I21" s="150" t="s">
        <v>159</v>
      </c>
      <c r="J21" s="150"/>
      <c r="K21" s="150" t="s">
        <v>160</v>
      </c>
      <c r="L21" s="150"/>
      <c r="M21" s="171" t="s">
        <v>95</v>
      </c>
      <c r="N21" s="171"/>
      <c r="O21" s="171" t="s">
        <v>95</v>
      </c>
      <c r="P21" s="170" t="s">
        <v>161</v>
      </c>
      <c r="Q21" s="194" t="s">
        <v>162</v>
      </c>
      <c r="R21" s="194" t="s">
        <v>163</v>
      </c>
      <c r="S21" s="194" t="s">
        <v>164</v>
      </c>
      <c r="T21" s="194" t="s">
        <v>165</v>
      </c>
      <c r="U21" s="171"/>
      <c r="V21" s="194" t="s">
        <v>26</v>
      </c>
      <c r="W21" s="171"/>
      <c r="X21" s="316" t="s">
        <v>166</v>
      </c>
      <c r="Y21" s="317"/>
      <c r="Z21" s="317"/>
      <c r="AA21" s="317"/>
      <c r="AB21" s="317"/>
      <c r="AC21" s="204" t="s">
        <v>167</v>
      </c>
      <c r="AD21" s="204" t="s">
        <v>168</v>
      </c>
    </row>
    <row r="22" spans="1:30" ht="15" customHeight="1" x14ac:dyDescent="0.25">
      <c r="A22" s="182" t="s">
        <v>26</v>
      </c>
      <c r="B22" s="163" t="s">
        <v>169</v>
      </c>
      <c r="C22" s="163" t="s">
        <v>170</v>
      </c>
      <c r="D22" s="149" t="s">
        <v>143</v>
      </c>
      <c r="E22" s="163" t="s">
        <v>171</v>
      </c>
      <c r="F22" s="149" t="s">
        <v>143</v>
      </c>
      <c r="G22" s="163" t="s">
        <v>172</v>
      </c>
      <c r="H22" s="149" t="s">
        <v>143</v>
      </c>
      <c r="I22" s="151" t="s">
        <v>173</v>
      </c>
      <c r="J22" s="149" t="s">
        <v>143</v>
      </c>
      <c r="K22" s="183" t="s">
        <v>173</v>
      </c>
      <c r="L22" s="149" t="s">
        <v>143</v>
      </c>
      <c r="M22" s="165" t="s">
        <v>102</v>
      </c>
      <c r="N22" s="149" t="s">
        <v>143</v>
      </c>
      <c r="O22" s="165" t="s">
        <v>174</v>
      </c>
      <c r="P22" s="165" t="s">
        <v>175</v>
      </c>
      <c r="Q22" s="195" t="s">
        <v>176</v>
      </c>
      <c r="R22" s="196" t="s">
        <v>177</v>
      </c>
      <c r="S22" s="197" t="s">
        <v>178</v>
      </c>
      <c r="T22" s="197" t="str">
        <f>CONCATENATE(Q22,"-",R22,":",S22,".")</f>
        <v>Organizacional-A 5.1.  Políticas para la seguridad de la información:La política de seguridad de la información y las políticas específicas asociadas deben ser definidas, aprobadas por la dirección, publicadas, comunicadas y reconocidas por el personal pertinente y partes interesadas pertinentes y revisadas a intervalos planificados y cuando ocurran cambios significativos en la organización..</v>
      </c>
      <c r="U22" s="149" t="s">
        <v>143</v>
      </c>
      <c r="V22" s="199" t="s">
        <v>179</v>
      </c>
      <c r="W22" s="149" t="s">
        <v>143</v>
      </c>
      <c r="X22" s="205" t="s">
        <v>180</v>
      </c>
      <c r="Y22" s="206" t="s">
        <v>172</v>
      </c>
      <c r="Z22" s="207" t="s">
        <v>181</v>
      </c>
      <c r="AA22" s="208" t="s">
        <v>182</v>
      </c>
      <c r="AB22" s="209" t="s">
        <v>183</v>
      </c>
      <c r="AC22" s="205" t="s">
        <v>184</v>
      </c>
      <c r="AD22" s="205" t="s">
        <v>185</v>
      </c>
    </row>
    <row r="23" spans="1:30" ht="15" customHeight="1" x14ac:dyDescent="0.25">
      <c r="A23" s="147" t="s">
        <v>186</v>
      </c>
      <c r="B23" s="162" t="s">
        <v>187</v>
      </c>
      <c r="C23" s="162" t="s">
        <v>188</v>
      </c>
      <c r="D23" s="149" t="s">
        <v>143</v>
      </c>
      <c r="E23" s="163" t="s">
        <v>189</v>
      </c>
      <c r="F23" s="149" t="s">
        <v>143</v>
      </c>
      <c r="G23" s="163" t="s">
        <v>182</v>
      </c>
      <c r="H23" s="149" t="s">
        <v>143</v>
      </c>
      <c r="I23" s="152" t="s">
        <v>190</v>
      </c>
      <c r="J23" s="149" t="s">
        <v>143</v>
      </c>
      <c r="K23" s="164" t="s">
        <v>191</v>
      </c>
      <c r="L23" s="149" t="s">
        <v>143</v>
      </c>
      <c r="M23" s="165" t="s">
        <v>115</v>
      </c>
      <c r="N23" s="149" t="s">
        <v>143</v>
      </c>
      <c r="O23" s="165" t="s">
        <v>192</v>
      </c>
      <c r="P23" s="165" t="s">
        <v>193</v>
      </c>
      <c r="Q23" s="195" t="s">
        <v>176</v>
      </c>
      <c r="R23" s="196" t="s">
        <v>194</v>
      </c>
      <c r="S23" s="197" t="s">
        <v>195</v>
      </c>
      <c r="T23" s="197" t="str">
        <f t="shared" ref="T23:T86" si="0">CONCATENATE(Q23,"-",R23,":",S23,".")</f>
        <v>Organizacional-A 5.2.  Roles y responsabilidades para la seguridad de la información:Los roles y responsabilidad de seguridad de la información se deben definir y asignar de acuerdo con las necesidades de la organización..</v>
      </c>
      <c r="U23" s="149" t="s">
        <v>143</v>
      </c>
      <c r="V23" s="199" t="s">
        <v>196</v>
      </c>
      <c r="W23" s="149" t="s">
        <v>143</v>
      </c>
    </row>
    <row r="24" spans="1:30" ht="15" customHeight="1" x14ac:dyDescent="0.25">
      <c r="A24" s="147" t="s">
        <v>197</v>
      </c>
      <c r="B24" s="162" t="s">
        <v>198</v>
      </c>
      <c r="C24" s="162" t="s">
        <v>199</v>
      </c>
      <c r="D24" s="149" t="s">
        <v>143</v>
      </c>
      <c r="E24" s="163" t="s">
        <v>200</v>
      </c>
      <c r="F24" s="149" t="s">
        <v>143</v>
      </c>
      <c r="G24" s="163" t="s">
        <v>181</v>
      </c>
      <c r="H24" s="149" t="s">
        <v>143</v>
      </c>
      <c r="I24" s="152" t="s">
        <v>201</v>
      </c>
      <c r="J24" s="149" t="s">
        <v>143</v>
      </c>
      <c r="K24" s="164" t="s">
        <v>202</v>
      </c>
      <c r="L24" s="149" t="s">
        <v>143</v>
      </c>
      <c r="M24" s="165" t="s">
        <v>128</v>
      </c>
      <c r="N24" s="149" t="s">
        <v>143</v>
      </c>
      <c r="O24" s="165" t="s">
        <v>203</v>
      </c>
      <c r="P24" s="165" t="s">
        <v>204</v>
      </c>
      <c r="Q24" s="195" t="s">
        <v>176</v>
      </c>
      <c r="R24" s="196" t="s">
        <v>205</v>
      </c>
      <c r="S24" s="197" t="s">
        <v>206</v>
      </c>
      <c r="T24" s="197" t="str">
        <f t="shared" si="0"/>
        <v>Organizacional-A 5.3. Segregación de deberes:Los deberes y áreas de responsabilidad en conflicto deberían segregarse..</v>
      </c>
      <c r="U24" s="149" t="s">
        <v>143</v>
      </c>
      <c r="V24" s="199" t="s">
        <v>207</v>
      </c>
      <c r="W24" s="149" t="s">
        <v>143</v>
      </c>
      <c r="X24" s="205" t="s">
        <v>180</v>
      </c>
      <c r="Y24" s="206" t="s">
        <v>172</v>
      </c>
      <c r="Z24" s="207" t="s">
        <v>181</v>
      </c>
      <c r="AA24" s="208" t="s">
        <v>182</v>
      </c>
      <c r="AB24" s="209" t="s">
        <v>183</v>
      </c>
      <c r="AC24" s="206" t="s">
        <v>208</v>
      </c>
      <c r="AD24" s="206" t="s">
        <v>209</v>
      </c>
    </row>
    <row r="25" spans="1:30" ht="15" customHeight="1" x14ac:dyDescent="0.25">
      <c r="A25" s="161" t="s">
        <v>210</v>
      </c>
      <c r="B25" s="162" t="s">
        <v>211</v>
      </c>
      <c r="D25" s="149" t="s">
        <v>143</v>
      </c>
      <c r="E25" s="163" t="s">
        <v>212</v>
      </c>
      <c r="F25" s="149" t="s">
        <v>143</v>
      </c>
      <c r="G25" s="163" t="s">
        <v>180</v>
      </c>
      <c r="H25" s="149" t="s">
        <v>143</v>
      </c>
      <c r="I25" s="152" t="s">
        <v>213</v>
      </c>
      <c r="J25" s="149" t="s">
        <v>143</v>
      </c>
      <c r="K25" s="164" t="s">
        <v>214</v>
      </c>
      <c r="L25" s="149" t="s">
        <v>143</v>
      </c>
      <c r="M25" s="165" t="s">
        <v>133</v>
      </c>
      <c r="N25" s="149" t="s">
        <v>143</v>
      </c>
      <c r="O25" s="165" t="s">
        <v>215</v>
      </c>
      <c r="P25" s="165" t="s">
        <v>216</v>
      </c>
      <c r="Q25" s="195" t="s">
        <v>176</v>
      </c>
      <c r="R25" s="196" t="s">
        <v>217</v>
      </c>
      <c r="S25" s="197" t="s">
        <v>218</v>
      </c>
      <c r="T25" s="197" t="str">
        <f t="shared" si="0"/>
        <v>Organizacional-A 5.4. Responsabilidades de la Dirección:La Alta Dirección debe exigir a todo el personal la aplicación de la seguridad de la información de acuerdo con la política de seguridad de la información establecida, las políticas y los procedimientos específicos de la organización en los aspectos correspondientes..</v>
      </c>
      <c r="U25" s="149" t="s">
        <v>143</v>
      </c>
      <c r="V25" s="199" t="s">
        <v>219</v>
      </c>
      <c r="W25" s="149" t="s">
        <v>143</v>
      </c>
    </row>
    <row r="26" spans="1:30" ht="15" customHeight="1" x14ac:dyDescent="0.25">
      <c r="B26" s="162" t="s">
        <v>220</v>
      </c>
      <c r="D26" s="149" t="s">
        <v>143</v>
      </c>
      <c r="E26" s="163" t="s">
        <v>221</v>
      </c>
      <c r="F26" s="149" t="s">
        <v>143</v>
      </c>
      <c r="G26" s="163" t="s">
        <v>183</v>
      </c>
      <c r="H26" s="149" t="s">
        <v>143</v>
      </c>
      <c r="I26" s="152" t="s">
        <v>222</v>
      </c>
      <c r="J26" s="149" t="s">
        <v>143</v>
      </c>
      <c r="K26" s="164" t="s">
        <v>223</v>
      </c>
      <c r="L26" s="149" t="s">
        <v>143</v>
      </c>
      <c r="M26" s="165" t="s">
        <v>138</v>
      </c>
      <c r="N26" s="149" t="s">
        <v>143</v>
      </c>
      <c r="O26" s="165" t="s">
        <v>224</v>
      </c>
      <c r="P26" s="165" t="s">
        <v>225</v>
      </c>
      <c r="Q26" s="195" t="s">
        <v>176</v>
      </c>
      <c r="R26" s="196" t="s">
        <v>226</v>
      </c>
      <c r="S26" s="197" t="s">
        <v>227</v>
      </c>
      <c r="T26" s="197" t="str">
        <f t="shared" si="0"/>
        <v>Organizacional-A 5.5. Contacto con las autoridades:La organización debe establecer y mantener contacto con grupos de interés especial u otros foros y asociaciones profesionales especializados en Seguridad..</v>
      </c>
      <c r="U26" s="149" t="s">
        <v>143</v>
      </c>
      <c r="V26" s="200" t="s">
        <v>228</v>
      </c>
      <c r="W26" s="149" t="s">
        <v>143</v>
      </c>
      <c r="X26" s="205" t="s">
        <v>180</v>
      </c>
      <c r="Y26" s="206" t="s">
        <v>172</v>
      </c>
      <c r="AC26" s="207" t="s">
        <v>229</v>
      </c>
      <c r="AD26" s="206" t="s">
        <v>209</v>
      </c>
    </row>
    <row r="27" spans="1:30" ht="15" customHeight="1" x14ac:dyDescent="0.25">
      <c r="B27" s="162" t="s">
        <v>230</v>
      </c>
      <c r="D27" s="149" t="s">
        <v>143</v>
      </c>
      <c r="E27" s="163" t="s">
        <v>231</v>
      </c>
      <c r="F27" s="149" t="s">
        <v>143</v>
      </c>
      <c r="H27" s="149" t="s">
        <v>143</v>
      </c>
      <c r="I27" s="152" t="s">
        <v>232</v>
      </c>
      <c r="J27" s="149" t="s">
        <v>143</v>
      </c>
      <c r="K27" s="164" t="s">
        <v>233</v>
      </c>
      <c r="L27" s="149" t="s">
        <v>143</v>
      </c>
      <c r="M27" s="165" t="s">
        <v>142</v>
      </c>
      <c r="N27" s="149" t="s">
        <v>143</v>
      </c>
      <c r="O27" s="165" t="s">
        <v>234</v>
      </c>
      <c r="P27" s="165" t="s">
        <v>235</v>
      </c>
      <c r="Q27" s="195" t="s">
        <v>176</v>
      </c>
      <c r="R27" s="196" t="s">
        <v>236</v>
      </c>
      <c r="S27" s="197" t="s">
        <v>237</v>
      </c>
      <c r="T27" s="197" t="str">
        <f t="shared" si="0"/>
        <v>Organizacional-A 5.6. Contacto con grupos de interés especial:La organización debe establecer y mantener contacto con las autoridades pertinentes..</v>
      </c>
      <c r="U27" s="149" t="s">
        <v>143</v>
      </c>
      <c r="V27" s="200" t="s">
        <v>238</v>
      </c>
      <c r="W27" s="149" t="s">
        <v>143</v>
      </c>
      <c r="Z27" s="207" t="s">
        <v>181</v>
      </c>
      <c r="AA27" s="208" t="s">
        <v>182</v>
      </c>
      <c r="AB27" s="209" t="s">
        <v>183</v>
      </c>
      <c r="AC27" s="207" t="s">
        <v>229</v>
      </c>
      <c r="AD27" s="207" t="s">
        <v>229</v>
      </c>
    </row>
    <row r="28" spans="1:30" ht="15" customHeight="1" x14ac:dyDescent="0.25">
      <c r="B28" s="162" t="s">
        <v>239</v>
      </c>
      <c r="D28" s="149" t="s">
        <v>143</v>
      </c>
      <c r="E28" s="163" t="s">
        <v>240</v>
      </c>
      <c r="F28" s="149" t="s">
        <v>143</v>
      </c>
      <c r="H28" s="149" t="s">
        <v>143</v>
      </c>
      <c r="I28" s="152" t="s">
        <v>241</v>
      </c>
      <c r="J28" s="149" t="s">
        <v>143</v>
      </c>
      <c r="K28" s="164" t="s">
        <v>242</v>
      </c>
      <c r="L28" s="149" t="s">
        <v>143</v>
      </c>
      <c r="M28" s="165" t="s">
        <v>146</v>
      </c>
      <c r="N28" s="149" t="s">
        <v>143</v>
      </c>
      <c r="O28" s="165" t="s">
        <v>243</v>
      </c>
      <c r="P28" s="165" t="s">
        <v>244</v>
      </c>
      <c r="Q28" s="195" t="s">
        <v>176</v>
      </c>
      <c r="R28" s="196" t="s">
        <v>245</v>
      </c>
      <c r="S28" s="197" t="s">
        <v>246</v>
      </c>
      <c r="T28" s="197" t="str">
        <f t="shared" si="0"/>
        <v>Organizacional-A 5.7. Inteligencia de Amenazas:La información relativa a las amenazas a la seguridad de la información se debe recopilar y analizar para producir inteligencia de las amenazas..</v>
      </c>
      <c r="U28" s="149" t="s">
        <v>143</v>
      </c>
      <c r="V28" s="200" t="s">
        <v>247</v>
      </c>
      <c r="W28" s="149" t="s">
        <v>143</v>
      </c>
    </row>
    <row r="29" spans="1:30" ht="15" customHeight="1" x14ac:dyDescent="0.25">
      <c r="D29" s="149" t="s">
        <v>143</v>
      </c>
      <c r="E29" s="163" t="s">
        <v>248</v>
      </c>
      <c r="F29" s="149" t="s">
        <v>143</v>
      </c>
      <c r="H29" s="149" t="s">
        <v>143</v>
      </c>
      <c r="I29" s="153" t="s">
        <v>249</v>
      </c>
      <c r="J29" s="149" t="s">
        <v>143</v>
      </c>
      <c r="K29" s="164" t="s">
        <v>250</v>
      </c>
      <c r="L29" s="149" t="s">
        <v>143</v>
      </c>
      <c r="M29" s="165" t="s">
        <v>149</v>
      </c>
      <c r="N29" s="149" t="s">
        <v>143</v>
      </c>
      <c r="P29" s="165" t="s">
        <v>251</v>
      </c>
      <c r="Q29" s="195" t="s">
        <v>176</v>
      </c>
      <c r="R29" s="196" t="s">
        <v>252</v>
      </c>
      <c r="S29" s="197" t="s">
        <v>253</v>
      </c>
      <c r="T29" s="197" t="str">
        <f t="shared" si="0"/>
        <v>Organizacional-A 5.8. Seguridad de la información en la gestión de proyectos:Seguridad de la información se debe integrar en la gestión de proyectos..</v>
      </c>
      <c r="U29" s="149" t="s">
        <v>143</v>
      </c>
      <c r="V29" s="200" t="s">
        <v>254</v>
      </c>
      <c r="W29" s="149" t="s">
        <v>143</v>
      </c>
      <c r="X29" s="205" t="s">
        <v>180</v>
      </c>
      <c r="AC29" s="208" t="s">
        <v>255</v>
      </c>
      <c r="AD29" s="206" t="s">
        <v>209</v>
      </c>
    </row>
    <row r="30" spans="1:30" ht="15" customHeight="1" x14ac:dyDescent="0.25">
      <c r="D30" s="149" t="s">
        <v>143</v>
      </c>
      <c r="E30" s="163" t="s">
        <v>256</v>
      </c>
      <c r="F30" s="149" t="s">
        <v>143</v>
      </c>
      <c r="H30" s="149" t="s">
        <v>143</v>
      </c>
      <c r="I30" s="154" t="s">
        <v>257</v>
      </c>
      <c r="J30" s="149" t="s">
        <v>143</v>
      </c>
      <c r="K30" s="164" t="s">
        <v>258</v>
      </c>
      <c r="L30" s="149" t="s">
        <v>143</v>
      </c>
      <c r="N30" s="149" t="s">
        <v>143</v>
      </c>
      <c r="P30" s="165" t="s">
        <v>259</v>
      </c>
      <c r="Q30" s="195" t="s">
        <v>176</v>
      </c>
      <c r="R30" s="196" t="s">
        <v>260</v>
      </c>
      <c r="S30" s="197" t="s">
        <v>261</v>
      </c>
      <c r="T30" s="197" t="str">
        <f t="shared" si="0"/>
        <v>Organizacional-A 5.9. Inventario de Información y Otros Activos Asociados:Se debe elaborar y mantener un inventario de la información y otros activos asociados, incluidos los propietarios..</v>
      </c>
      <c r="U30" s="149" t="s">
        <v>143</v>
      </c>
      <c r="V30" s="201" t="s">
        <v>262</v>
      </c>
      <c r="W30" s="149" t="s">
        <v>143</v>
      </c>
      <c r="X30" s="205" t="s">
        <v>143</v>
      </c>
      <c r="Y30" s="206" t="s">
        <v>172</v>
      </c>
      <c r="Z30" s="207" t="s">
        <v>181</v>
      </c>
      <c r="AA30" s="208" t="s">
        <v>182</v>
      </c>
      <c r="AC30" s="208" t="s">
        <v>255</v>
      </c>
      <c r="AD30" s="207" t="s">
        <v>229</v>
      </c>
    </row>
    <row r="31" spans="1:30" ht="15" customHeight="1" x14ac:dyDescent="0.25">
      <c r="D31" s="149" t="s">
        <v>143</v>
      </c>
      <c r="E31" s="163" t="s">
        <v>263</v>
      </c>
      <c r="F31" s="149" t="s">
        <v>143</v>
      </c>
      <c r="H31" s="149" t="s">
        <v>143</v>
      </c>
      <c r="I31" s="154" t="s">
        <v>264</v>
      </c>
      <c r="J31" s="149" t="s">
        <v>143</v>
      </c>
      <c r="K31" s="164" t="s">
        <v>265</v>
      </c>
      <c r="L31" s="149" t="s">
        <v>143</v>
      </c>
      <c r="N31" s="149" t="s">
        <v>143</v>
      </c>
      <c r="P31" s="165" t="s">
        <v>266</v>
      </c>
      <c r="Q31" s="195" t="s">
        <v>176</v>
      </c>
      <c r="R31" s="196" t="s">
        <v>267</v>
      </c>
      <c r="S31" s="197" t="s">
        <v>268</v>
      </c>
      <c r="T31" s="197" t="str">
        <f t="shared" si="0"/>
        <v>Organizacional-A 5.10. Uso aceptable de la información y otros activos asociados:Se deben identificar, documentar e implementar normas para el uso aceptable y procedimientos para el tratamiento de la información y otros activos asociados..</v>
      </c>
      <c r="U31" s="149" t="s">
        <v>143</v>
      </c>
      <c r="V31" s="201" t="s">
        <v>269</v>
      </c>
      <c r="W31" s="149" t="s">
        <v>143</v>
      </c>
      <c r="AB31" s="209" t="s">
        <v>183</v>
      </c>
      <c r="AC31" s="208" t="s">
        <v>255</v>
      </c>
      <c r="AD31" s="208" t="s">
        <v>270</v>
      </c>
    </row>
    <row r="32" spans="1:30" ht="15" customHeight="1" x14ac:dyDescent="0.25">
      <c r="D32" s="149" t="s">
        <v>143</v>
      </c>
      <c r="E32" s="163" t="s">
        <v>271</v>
      </c>
      <c r="F32" s="149" t="s">
        <v>143</v>
      </c>
      <c r="G32" s="184" t="s">
        <v>272</v>
      </c>
      <c r="H32" s="149" t="s">
        <v>143</v>
      </c>
      <c r="I32" s="154" t="s">
        <v>273</v>
      </c>
      <c r="J32" s="149" t="s">
        <v>143</v>
      </c>
      <c r="K32" s="164" t="s">
        <v>274</v>
      </c>
      <c r="L32" s="149" t="s">
        <v>143</v>
      </c>
      <c r="N32" s="149" t="s">
        <v>143</v>
      </c>
      <c r="Q32" s="195" t="s">
        <v>176</v>
      </c>
      <c r="R32" s="196" t="s">
        <v>275</v>
      </c>
      <c r="S32" s="197" t="s">
        <v>276</v>
      </c>
      <c r="T32" s="197" t="str">
        <f t="shared" si="0"/>
        <v>Organizacional-A 5.11. Devolución   de activos:EL personal y otras partes interesadas, según corresponda, deben devolver todos los activos de la organización en su posesión al cambiar o terminar su empleo, contrato o acuerdo. .</v>
      </c>
      <c r="U32" s="149" t="s">
        <v>143</v>
      </c>
      <c r="V32" s="201" t="s">
        <v>277</v>
      </c>
      <c r="W32" s="149" t="s">
        <v>143</v>
      </c>
    </row>
    <row r="33" spans="4:30" ht="15" customHeight="1" x14ac:dyDescent="0.25">
      <c r="D33" s="149" t="s">
        <v>143</v>
      </c>
      <c r="E33" s="163" t="s">
        <v>278</v>
      </c>
      <c r="F33" s="149" t="s">
        <v>143</v>
      </c>
      <c r="G33" s="184" t="s">
        <v>255</v>
      </c>
      <c r="H33" s="149" t="s">
        <v>143</v>
      </c>
      <c r="I33" s="154" t="s">
        <v>279</v>
      </c>
      <c r="J33" s="149" t="s">
        <v>143</v>
      </c>
      <c r="K33" s="164" t="s">
        <v>280</v>
      </c>
      <c r="L33" s="149" t="s">
        <v>143</v>
      </c>
      <c r="N33" s="149" t="s">
        <v>143</v>
      </c>
      <c r="Q33" s="195" t="s">
        <v>176</v>
      </c>
      <c r="R33" s="196" t="s">
        <v>281</v>
      </c>
      <c r="S33" s="197" t="s">
        <v>282</v>
      </c>
      <c r="T33" s="197" t="str">
        <f t="shared" si="0"/>
        <v>Organizacional-A .5.12. Clasificación de la información:La información se debe clasificar de acuerdo con las necesidades de seguridad de la información de la organización sobre la base de la confidencialidad, integridad, disponibilidad y los requisitos pertinentes de las partes interesadas..</v>
      </c>
      <c r="U33" s="149" t="s">
        <v>143</v>
      </c>
      <c r="V33" s="201" t="s">
        <v>283</v>
      </c>
      <c r="W33" s="149" t="s">
        <v>143</v>
      </c>
      <c r="X33" s="205" t="s">
        <v>180</v>
      </c>
      <c r="AC33" s="209" t="s">
        <v>272</v>
      </c>
      <c r="AD33" s="206" t="s">
        <v>209</v>
      </c>
    </row>
    <row r="34" spans="4:30" ht="15" customHeight="1" x14ac:dyDescent="0.25">
      <c r="D34" s="149" t="s">
        <v>143</v>
      </c>
      <c r="E34" s="163" t="s">
        <v>284</v>
      </c>
      <c r="F34" s="149" t="s">
        <v>143</v>
      </c>
      <c r="G34" s="184" t="s">
        <v>229</v>
      </c>
      <c r="H34" s="149" t="s">
        <v>143</v>
      </c>
      <c r="I34" s="154" t="s">
        <v>285</v>
      </c>
      <c r="J34" s="149" t="s">
        <v>143</v>
      </c>
      <c r="K34" s="185" t="s">
        <v>286</v>
      </c>
      <c r="L34" s="149" t="s">
        <v>143</v>
      </c>
      <c r="N34" s="149" t="s">
        <v>143</v>
      </c>
      <c r="Q34" s="195" t="s">
        <v>176</v>
      </c>
      <c r="R34" s="196" t="s">
        <v>287</v>
      </c>
      <c r="S34" s="197" t="s">
        <v>288</v>
      </c>
      <c r="T34" s="197" t="str">
        <f t="shared" si="0"/>
        <v>Organizacional-A 5.13. Etiquetado de la información :Se debe elaborar e implementar un conjunto adecuado de procedimientos para el etiquetado de la información de conformidad con el esquema de clasificación de información adoptado por la organización..</v>
      </c>
      <c r="U34" s="149" t="s">
        <v>143</v>
      </c>
      <c r="V34" s="201" t="s">
        <v>289</v>
      </c>
      <c r="W34" s="149" t="s">
        <v>143</v>
      </c>
      <c r="Y34" s="206" t="s">
        <v>172</v>
      </c>
      <c r="Z34" s="207" t="s">
        <v>181</v>
      </c>
      <c r="AC34" s="209" t="s">
        <v>272</v>
      </c>
      <c r="AD34" s="207" t="s">
        <v>229</v>
      </c>
    </row>
    <row r="35" spans="4:30" ht="15" customHeight="1" x14ac:dyDescent="0.25">
      <c r="D35" s="149" t="s">
        <v>143</v>
      </c>
      <c r="E35" s="163" t="s">
        <v>290</v>
      </c>
      <c r="F35" s="149" t="s">
        <v>143</v>
      </c>
      <c r="G35" s="184" t="s">
        <v>208</v>
      </c>
      <c r="H35" s="149" t="s">
        <v>143</v>
      </c>
      <c r="I35" s="154" t="s">
        <v>291</v>
      </c>
      <c r="J35" s="149" t="s">
        <v>143</v>
      </c>
      <c r="K35" s="186" t="s">
        <v>273</v>
      </c>
      <c r="L35" s="149" t="s">
        <v>143</v>
      </c>
      <c r="N35" s="149" t="s">
        <v>143</v>
      </c>
      <c r="Q35" s="195" t="s">
        <v>176</v>
      </c>
      <c r="R35" s="196" t="s">
        <v>292</v>
      </c>
      <c r="S35" s="197" t="s">
        <v>293</v>
      </c>
      <c r="T35" s="197" t="str">
        <f t="shared" si="0"/>
        <v>Organizacional-A 5.14. Transferencia de información:Las reglas, procedimientos o acuerdos de transferencia de información deben estar vigentes para todos los tipos de instalaciones de transferencia dentro de la organización y entre la organización y otras partes..</v>
      </c>
      <c r="U35" s="149" t="s">
        <v>143</v>
      </c>
      <c r="V35" s="202" t="s">
        <v>294</v>
      </c>
      <c r="W35" s="149" t="s">
        <v>143</v>
      </c>
      <c r="AA35" s="208" t="s">
        <v>182</v>
      </c>
      <c r="AB35" s="209" t="s">
        <v>183</v>
      </c>
      <c r="AC35" s="209" t="s">
        <v>272</v>
      </c>
      <c r="AD35" s="208" t="s">
        <v>270</v>
      </c>
    </row>
    <row r="36" spans="4:30" ht="15" customHeight="1" x14ac:dyDescent="0.25">
      <c r="D36" s="149" t="s">
        <v>143</v>
      </c>
      <c r="E36" s="163" t="s">
        <v>295</v>
      </c>
      <c r="F36" s="149" t="s">
        <v>143</v>
      </c>
      <c r="G36" s="184" t="s">
        <v>184</v>
      </c>
      <c r="H36" s="149" t="s">
        <v>143</v>
      </c>
      <c r="I36" s="154" t="s">
        <v>296</v>
      </c>
      <c r="J36" s="149" t="s">
        <v>143</v>
      </c>
      <c r="K36" s="187" t="s">
        <v>297</v>
      </c>
      <c r="L36" s="149" t="s">
        <v>143</v>
      </c>
      <c r="N36" s="149" t="s">
        <v>143</v>
      </c>
      <c r="P36" s="148"/>
      <c r="Q36" s="195" t="s">
        <v>176</v>
      </c>
      <c r="R36" s="196" t="s">
        <v>298</v>
      </c>
      <c r="S36" s="197" t="s">
        <v>299</v>
      </c>
      <c r="T36" s="197" t="str">
        <f t="shared" si="0"/>
        <v>Organizacional-A 5.15. Control de Acceso:Las normas para controlar el acceso físico y lógico a la información y otros activos asociados se deben establecer e implementar sobre la base en los requisitos de seguridad empresarial y de la información..</v>
      </c>
      <c r="U36" s="149" t="s">
        <v>143</v>
      </c>
      <c r="V36" s="203" t="s">
        <v>300</v>
      </c>
      <c r="W36" s="149" t="s">
        <v>143</v>
      </c>
    </row>
    <row r="37" spans="4:30" ht="15" customHeight="1" x14ac:dyDescent="0.25">
      <c r="D37" s="149" t="s">
        <v>143</v>
      </c>
      <c r="E37" s="163" t="s">
        <v>301</v>
      </c>
      <c r="F37" s="149" t="s">
        <v>143</v>
      </c>
      <c r="H37" s="149" t="s">
        <v>143</v>
      </c>
      <c r="I37" s="154" t="s">
        <v>302</v>
      </c>
      <c r="J37" s="149" t="s">
        <v>143</v>
      </c>
      <c r="K37" s="164" t="s">
        <v>303</v>
      </c>
      <c r="L37" s="149" t="s">
        <v>143</v>
      </c>
      <c r="N37" s="149" t="s">
        <v>143</v>
      </c>
      <c r="P37" s="148"/>
      <c r="Q37" s="195" t="s">
        <v>176</v>
      </c>
      <c r="R37" s="196" t="s">
        <v>304</v>
      </c>
      <c r="S37" s="197" t="s">
        <v>305</v>
      </c>
      <c r="T37" s="197" t="str">
        <f t="shared" si="0"/>
        <v>Organizacional-A 5.16. Gestión de Identidades :Se debe gestionar el ciclo de vida completo de las identidades..</v>
      </c>
      <c r="U37" s="149" t="s">
        <v>143</v>
      </c>
      <c r="V37" s="196" t="s">
        <v>306</v>
      </c>
      <c r="W37" s="149" t="s">
        <v>143</v>
      </c>
    </row>
    <row r="38" spans="4:30" ht="15" customHeight="1" x14ac:dyDescent="0.25">
      <c r="D38" s="149" t="s">
        <v>143</v>
      </c>
      <c r="E38" s="163" t="s">
        <v>307</v>
      </c>
      <c r="F38" s="149" t="s">
        <v>143</v>
      </c>
      <c r="H38" s="149" t="s">
        <v>143</v>
      </c>
      <c r="I38" s="154" t="s">
        <v>308</v>
      </c>
      <c r="J38" s="149" t="s">
        <v>143</v>
      </c>
      <c r="K38" s="186" t="s">
        <v>273</v>
      </c>
      <c r="L38" s="149" t="s">
        <v>143</v>
      </c>
      <c r="N38" s="149" t="s">
        <v>143</v>
      </c>
      <c r="P38" s="148"/>
      <c r="Q38" s="195" t="s">
        <v>176</v>
      </c>
      <c r="R38" s="196" t="s">
        <v>309</v>
      </c>
      <c r="S38" s="197" t="s">
        <v>310</v>
      </c>
      <c r="T38" s="197" t="str">
        <f t="shared" si="0"/>
        <v>Organizacional-A 5.17. Información de Autenticación: La asignación y gestión de la información de autenticación se debe controlar mediante un proceso de gestión, incluido el asesoramiento al personal sobre el manejo adecuado de la información de autenticación..</v>
      </c>
      <c r="U38" s="149" t="s">
        <v>143</v>
      </c>
      <c r="W38" s="149" t="s">
        <v>143</v>
      </c>
    </row>
    <row r="39" spans="4:30" ht="15" customHeight="1" x14ac:dyDescent="0.25">
      <c r="D39" s="149" t="s">
        <v>143</v>
      </c>
      <c r="E39" s="163" t="s">
        <v>311</v>
      </c>
      <c r="F39" s="149" t="s">
        <v>143</v>
      </c>
      <c r="H39" s="149" t="s">
        <v>143</v>
      </c>
      <c r="I39" s="154" t="s">
        <v>312</v>
      </c>
      <c r="J39" s="149" t="s">
        <v>143</v>
      </c>
      <c r="K39" s="187" t="s">
        <v>279</v>
      </c>
      <c r="L39" s="149" t="s">
        <v>143</v>
      </c>
      <c r="N39" s="149" t="s">
        <v>143</v>
      </c>
      <c r="P39" s="148"/>
      <c r="Q39" s="195" t="s">
        <v>176</v>
      </c>
      <c r="R39" s="196" t="s">
        <v>313</v>
      </c>
      <c r="S39" s="197" t="s">
        <v>314</v>
      </c>
      <c r="T39" s="197" t="str">
        <f t="shared" si="0"/>
        <v>Organizacional-A 5.18. Derechos de Acceso:Los derechos de acceso a la información y otros activos asociados se deben aprovisionar, revisar, modificar y eliminar de acuerdo con la política y reglas específicas de la organización para el control de acceso..</v>
      </c>
      <c r="U39" s="149" t="s">
        <v>143</v>
      </c>
      <c r="W39" s="149" t="s">
        <v>143</v>
      </c>
    </row>
    <row r="40" spans="4:30" ht="15" customHeight="1" x14ac:dyDescent="0.25">
      <c r="D40" s="149" t="s">
        <v>143</v>
      </c>
      <c r="E40" s="163" t="s">
        <v>315</v>
      </c>
      <c r="F40" s="149" t="s">
        <v>143</v>
      </c>
      <c r="H40" s="149" t="s">
        <v>143</v>
      </c>
      <c r="I40" s="154" t="s">
        <v>316</v>
      </c>
      <c r="J40" s="149" t="s">
        <v>143</v>
      </c>
      <c r="K40" s="187" t="s">
        <v>285</v>
      </c>
      <c r="L40" s="149" t="s">
        <v>143</v>
      </c>
      <c r="N40" s="149" t="s">
        <v>143</v>
      </c>
      <c r="P40" s="148"/>
      <c r="Q40" s="195" t="s">
        <v>176</v>
      </c>
      <c r="R40" s="196" t="s">
        <v>317</v>
      </c>
      <c r="S40" s="197" t="s">
        <v>318</v>
      </c>
      <c r="T40" s="197" t="str">
        <f t="shared" si="0"/>
        <v>Organizacional-A 5.19. Seguridad de la información para las relaciones con proveedores:Se deben definir e implementar procesos y procedimientos para gestionarlos riesgos de la información asociada con el uso de los productos o servicios del proveedor..</v>
      </c>
      <c r="U40" s="149" t="s">
        <v>143</v>
      </c>
      <c r="W40" s="149" t="s">
        <v>143</v>
      </c>
    </row>
    <row r="41" spans="4:30" ht="15" customHeight="1" x14ac:dyDescent="0.25">
      <c r="D41" s="149" t="s">
        <v>143</v>
      </c>
      <c r="E41" s="163" t="s">
        <v>319</v>
      </c>
      <c r="F41" s="149" t="s">
        <v>143</v>
      </c>
      <c r="H41" s="149" t="s">
        <v>143</v>
      </c>
      <c r="I41" s="155" t="s">
        <v>320</v>
      </c>
      <c r="J41" s="149" t="s">
        <v>143</v>
      </c>
      <c r="K41" s="187" t="s">
        <v>291</v>
      </c>
      <c r="L41" s="149" t="s">
        <v>143</v>
      </c>
      <c r="N41" s="149" t="s">
        <v>143</v>
      </c>
      <c r="P41" s="148"/>
      <c r="Q41" s="195" t="s">
        <v>176</v>
      </c>
      <c r="R41" s="196" t="s">
        <v>321</v>
      </c>
      <c r="S41" s="197" t="s">
        <v>322</v>
      </c>
      <c r="T41" s="197" t="str">
        <f t="shared" si="0"/>
        <v>Organizacional-A 5.20. Abordar la seguridad de la información en los acuerdos con los proveedores:Los requisitos pertinentes de seguridad de la información se deben establecer y acordar con cada proveedor en función del tipo de relación con el proveedor..</v>
      </c>
      <c r="U41" s="149" t="s">
        <v>143</v>
      </c>
      <c r="W41" s="149" t="s">
        <v>143</v>
      </c>
    </row>
    <row r="42" spans="4:30" ht="15" customHeight="1" x14ac:dyDescent="0.25">
      <c r="D42" s="149" t="s">
        <v>143</v>
      </c>
      <c r="E42" s="163" t="s">
        <v>187</v>
      </c>
      <c r="F42" s="149" t="s">
        <v>143</v>
      </c>
      <c r="H42" s="149" t="s">
        <v>143</v>
      </c>
      <c r="I42" s="156" t="s">
        <v>323</v>
      </c>
      <c r="J42" s="149" t="s">
        <v>143</v>
      </c>
      <c r="K42" s="186" t="s">
        <v>296</v>
      </c>
      <c r="L42" s="149" t="s">
        <v>143</v>
      </c>
      <c r="N42" s="149" t="s">
        <v>143</v>
      </c>
      <c r="Q42" s="195" t="s">
        <v>176</v>
      </c>
      <c r="R42" s="196" t="s">
        <v>324</v>
      </c>
      <c r="S42" s="197" t="s">
        <v>325</v>
      </c>
      <c r="T42" s="197" t="str">
        <f t="shared" si="0"/>
        <v>Organizacional-A 5.21. Gestión de la seguridad de la información en la cadena de suministro de las TIC:Se deben definir e implementar procesos y procedimientos para gestionar los riesgos de seguridad de la información asociada a la cadena de suministros de productos y servicios de TIC..</v>
      </c>
      <c r="U42" s="149" t="s">
        <v>143</v>
      </c>
      <c r="W42" s="149" t="s">
        <v>143</v>
      </c>
    </row>
    <row r="43" spans="4:30" ht="15" customHeight="1" x14ac:dyDescent="0.25">
      <c r="D43" s="149" t="s">
        <v>143</v>
      </c>
      <c r="E43" s="163" t="s">
        <v>326</v>
      </c>
      <c r="F43" s="149" t="s">
        <v>143</v>
      </c>
      <c r="H43" s="149" t="s">
        <v>143</v>
      </c>
      <c r="I43" s="156" t="s">
        <v>327</v>
      </c>
      <c r="J43" s="149" t="s">
        <v>143</v>
      </c>
      <c r="K43" s="186" t="s">
        <v>302</v>
      </c>
      <c r="L43" s="149" t="s">
        <v>143</v>
      </c>
      <c r="N43" s="149" t="s">
        <v>143</v>
      </c>
      <c r="Q43" s="195" t="s">
        <v>176</v>
      </c>
      <c r="R43" s="196" t="s">
        <v>328</v>
      </c>
      <c r="S43" s="197" t="s">
        <v>329</v>
      </c>
      <c r="T43" s="197" t="str">
        <f t="shared" si="0"/>
        <v>Organizacional-A 5.22. Seguimiento, Revisión y Gestión de Cambios de Servicios de Proveedores:La organización debe monitorear, revisar, evaluar y gestionar regularmente el cambio en las prácticas de seguridad de la información de los proveedores y la prestación de servicios..</v>
      </c>
      <c r="U43" s="149" t="s">
        <v>143</v>
      </c>
      <c r="W43" s="149" t="s">
        <v>143</v>
      </c>
    </row>
    <row r="44" spans="4:30" ht="15" customHeight="1" x14ac:dyDescent="0.25">
      <c r="D44" s="149" t="s">
        <v>143</v>
      </c>
      <c r="E44" s="163" t="s">
        <v>330</v>
      </c>
      <c r="F44" s="149" t="s">
        <v>143</v>
      </c>
      <c r="H44" s="149" t="s">
        <v>143</v>
      </c>
      <c r="I44" s="156" t="s">
        <v>331</v>
      </c>
      <c r="J44" s="149" t="s">
        <v>143</v>
      </c>
      <c r="K44" s="186" t="s">
        <v>308</v>
      </c>
      <c r="L44" s="149" t="s">
        <v>143</v>
      </c>
      <c r="N44" s="149" t="s">
        <v>143</v>
      </c>
      <c r="Q44" s="195" t="s">
        <v>176</v>
      </c>
      <c r="R44" s="196" t="s">
        <v>332</v>
      </c>
      <c r="S44" s="197" t="s">
        <v>333</v>
      </c>
      <c r="T44" s="197" t="str">
        <f t="shared" si="0"/>
        <v>Organizacional-A 5.23.  Seguridad de la información para el uso de servicios en la nube:Los procesos de adquisición, uso, gestión y salida de los servicios en la nube se deben establecer, de acuerdo con los requisitos de seguridad de la información..</v>
      </c>
      <c r="U44" s="149" t="s">
        <v>143</v>
      </c>
      <c r="W44" s="149" t="s">
        <v>143</v>
      </c>
    </row>
    <row r="45" spans="4:30" ht="15" customHeight="1" x14ac:dyDescent="0.25">
      <c r="D45" s="149" t="s">
        <v>143</v>
      </c>
      <c r="E45" s="163" t="s">
        <v>334</v>
      </c>
      <c r="F45" s="149" t="s">
        <v>143</v>
      </c>
      <c r="I45" s="156" t="s">
        <v>335</v>
      </c>
      <c r="J45" s="149" t="s">
        <v>143</v>
      </c>
      <c r="K45" s="187" t="s">
        <v>336</v>
      </c>
      <c r="L45" s="149" t="s">
        <v>143</v>
      </c>
      <c r="N45" s="149" t="s">
        <v>143</v>
      </c>
      <c r="Q45" s="195" t="s">
        <v>176</v>
      </c>
      <c r="R45" s="196" t="s">
        <v>337</v>
      </c>
      <c r="S45" s="197" t="s">
        <v>338</v>
      </c>
      <c r="T45" s="197" t="str">
        <f t="shared" si="0"/>
        <v>Organizacional-A 5.24. Planificación y preparación de la gestión de incidentes de seguridad de la información:La organización debe planificar, uso, gestión y salida de los servicios en la nube, se deben establecer de acuerdo con los requisitos de seguridad de la información de la organización..</v>
      </c>
      <c r="U45" s="149" t="s">
        <v>143</v>
      </c>
      <c r="W45" s="149" t="s">
        <v>143</v>
      </c>
    </row>
    <row r="46" spans="4:30" ht="15" customHeight="1" x14ac:dyDescent="0.25">
      <c r="D46" s="149" t="s">
        <v>143</v>
      </c>
      <c r="E46" s="163" t="s">
        <v>339</v>
      </c>
      <c r="F46" s="149" t="s">
        <v>143</v>
      </c>
      <c r="I46" s="156" t="s">
        <v>340</v>
      </c>
      <c r="J46" s="149" t="s">
        <v>143</v>
      </c>
      <c r="K46" s="186" t="s">
        <v>341</v>
      </c>
      <c r="L46" s="149" t="s">
        <v>143</v>
      </c>
      <c r="N46" s="149" t="s">
        <v>143</v>
      </c>
      <c r="Q46" s="195" t="s">
        <v>176</v>
      </c>
      <c r="R46" s="196" t="s">
        <v>342</v>
      </c>
      <c r="S46" s="197" t="s">
        <v>343</v>
      </c>
      <c r="T46" s="197" t="str">
        <f t="shared" si="0"/>
        <v>Organizacional-A 5.25. Respuesta a Incidentes de Seguridad de la Información:La organización debe evaluar los eventos de seguridad de la información y debe decidir, si clasificarlos como incidentes de seguridad de la información..</v>
      </c>
      <c r="U46" s="149" t="s">
        <v>143</v>
      </c>
      <c r="W46" s="149" t="s">
        <v>143</v>
      </c>
    </row>
    <row r="47" spans="4:30" ht="15" customHeight="1" x14ac:dyDescent="0.25">
      <c r="D47" s="149" t="s">
        <v>143</v>
      </c>
      <c r="E47" s="163" t="s">
        <v>344</v>
      </c>
      <c r="F47" s="149" t="s">
        <v>143</v>
      </c>
      <c r="H47" s="149" t="s">
        <v>143</v>
      </c>
      <c r="I47" s="157" t="s">
        <v>345</v>
      </c>
      <c r="J47" s="149" t="s">
        <v>143</v>
      </c>
      <c r="K47" s="187" t="s">
        <v>346</v>
      </c>
      <c r="L47" s="149" t="s">
        <v>143</v>
      </c>
      <c r="N47" s="149" t="s">
        <v>143</v>
      </c>
      <c r="Q47" s="195" t="s">
        <v>176</v>
      </c>
      <c r="R47" s="196" t="s">
        <v>347</v>
      </c>
      <c r="S47" s="197" t="s">
        <v>348</v>
      </c>
      <c r="T47" s="197" t="str">
        <f t="shared" si="0"/>
        <v>Organizacional-A 5.26. Evaluación y Decisión de Eventos de Seguridad de la Información:Los incidentes de seguridad de la información se deben responder de conformidad con los procedimientos documentados..</v>
      </c>
      <c r="U47" s="149" t="s">
        <v>143</v>
      </c>
      <c r="W47" s="149" t="s">
        <v>143</v>
      </c>
    </row>
    <row r="48" spans="4:30" ht="15" customHeight="1" x14ac:dyDescent="0.25">
      <c r="D48" s="149" t="s">
        <v>143</v>
      </c>
      <c r="E48" s="163" t="s">
        <v>349</v>
      </c>
      <c r="F48" s="149" t="s">
        <v>143</v>
      </c>
      <c r="H48" s="149" t="s">
        <v>143</v>
      </c>
      <c r="I48" s="158" t="s">
        <v>350</v>
      </c>
      <c r="J48" s="149" t="s">
        <v>143</v>
      </c>
      <c r="K48" s="187" t="s">
        <v>351</v>
      </c>
      <c r="L48" s="149" t="s">
        <v>143</v>
      </c>
      <c r="N48" s="149" t="s">
        <v>143</v>
      </c>
      <c r="Q48" s="195" t="s">
        <v>176</v>
      </c>
      <c r="R48" s="196" t="s">
        <v>352</v>
      </c>
      <c r="S48" s="197" t="s">
        <v>353</v>
      </c>
      <c r="T48" s="197" t="str">
        <f t="shared" si="0"/>
        <v>Organizacional-A 5.27.Aprender de los incidentes de seguridad de la información:Los conocimientos adquiridos a partir de incidentes de seguridad de la información se deben utilizar para reforzar y mejorar los controles de seguridad de la información..</v>
      </c>
      <c r="U48" s="149" t="s">
        <v>143</v>
      </c>
      <c r="W48" s="149" t="s">
        <v>143</v>
      </c>
    </row>
    <row r="49" spans="4:23" ht="15" customHeight="1" x14ac:dyDescent="0.25">
      <c r="D49" s="149" t="s">
        <v>143</v>
      </c>
      <c r="E49" s="163" t="s">
        <v>354</v>
      </c>
      <c r="F49" s="149" t="s">
        <v>143</v>
      </c>
      <c r="H49" s="149" t="s">
        <v>143</v>
      </c>
      <c r="I49" s="158" t="s">
        <v>355</v>
      </c>
      <c r="J49" s="149" t="s">
        <v>143</v>
      </c>
      <c r="K49" s="187" t="s">
        <v>356</v>
      </c>
      <c r="L49" s="149" t="s">
        <v>143</v>
      </c>
      <c r="N49" s="149" t="s">
        <v>143</v>
      </c>
      <c r="Q49" s="195" t="s">
        <v>176</v>
      </c>
      <c r="R49" s="196" t="s">
        <v>357</v>
      </c>
      <c r="S49" s="197" t="s">
        <v>358</v>
      </c>
      <c r="T49" s="197" t="str">
        <f t="shared" si="0"/>
        <v>Organizacional-A 5.28. Recolección de Evidencia:La organización debe establecer e implementar procedimientos para la identificación, recopilación, adquisición y preservación de evidencia relacionada con eventos de seguridad de la información..</v>
      </c>
      <c r="U49" s="149" t="s">
        <v>143</v>
      </c>
      <c r="W49" s="149" t="s">
        <v>143</v>
      </c>
    </row>
    <row r="50" spans="4:23" ht="15" customHeight="1" x14ac:dyDescent="0.25">
      <c r="D50" s="149" t="s">
        <v>143</v>
      </c>
      <c r="E50" s="163" t="s">
        <v>359</v>
      </c>
      <c r="F50" s="149" t="s">
        <v>143</v>
      </c>
      <c r="H50" s="149" t="s">
        <v>143</v>
      </c>
      <c r="I50" s="159" t="s">
        <v>360</v>
      </c>
      <c r="J50" s="149" t="s">
        <v>143</v>
      </c>
      <c r="K50" s="187" t="s">
        <v>361</v>
      </c>
      <c r="L50" s="149" t="s">
        <v>143</v>
      </c>
      <c r="N50" s="149" t="s">
        <v>143</v>
      </c>
      <c r="Q50" s="195" t="s">
        <v>176</v>
      </c>
      <c r="R50" s="196" t="s">
        <v>362</v>
      </c>
      <c r="S50" s="197" t="s">
        <v>358</v>
      </c>
      <c r="T50" s="197" t="str">
        <f t="shared" si="0"/>
        <v>Organizacional-A 5.29. Seguridad de la información durante la interrupción.:La organización debe establecer e implementar procedimientos para la identificación, recopilación, adquisición y preservación de evidencia relacionada con eventos de seguridad de la información..</v>
      </c>
      <c r="U50" s="149" t="s">
        <v>143</v>
      </c>
      <c r="W50" s="149" t="s">
        <v>143</v>
      </c>
    </row>
    <row r="51" spans="4:23" ht="15" customHeight="1" x14ac:dyDescent="0.25">
      <c r="D51" s="149" t="s">
        <v>143</v>
      </c>
      <c r="E51" s="163" t="s">
        <v>363</v>
      </c>
      <c r="F51" s="149" t="s">
        <v>143</v>
      </c>
      <c r="H51" s="149" t="s">
        <v>143</v>
      </c>
      <c r="J51" s="149" t="s">
        <v>143</v>
      </c>
      <c r="K51" s="187" t="s">
        <v>364</v>
      </c>
      <c r="L51" s="149" t="s">
        <v>143</v>
      </c>
      <c r="N51" s="149" t="s">
        <v>143</v>
      </c>
      <c r="Q51" s="195" t="s">
        <v>176</v>
      </c>
      <c r="R51" s="196" t="s">
        <v>365</v>
      </c>
      <c r="S51" s="197" t="s">
        <v>366</v>
      </c>
      <c r="T51" s="197" t="str">
        <f t="shared" si="0"/>
        <v>Organizacional-A 5.30.  Preparación de las TIC para la continuidad del negocio:La preparación para las TIC se debe planificar, implementar, mantener y probar basado en los objetivos de continuidad del negocio y los requisitos de continuidad de las TIC. .</v>
      </c>
      <c r="U51" s="149" t="s">
        <v>143</v>
      </c>
      <c r="W51" s="149" t="s">
        <v>143</v>
      </c>
    </row>
    <row r="52" spans="4:23" ht="15" customHeight="1" x14ac:dyDescent="0.25">
      <c r="D52" s="149" t="s">
        <v>143</v>
      </c>
      <c r="E52" s="163" t="s">
        <v>367</v>
      </c>
      <c r="F52" s="149" t="s">
        <v>143</v>
      </c>
      <c r="H52" s="149" t="s">
        <v>143</v>
      </c>
      <c r="J52" s="149" t="s">
        <v>143</v>
      </c>
      <c r="K52" s="186" t="s">
        <v>316</v>
      </c>
      <c r="L52" s="149" t="s">
        <v>143</v>
      </c>
      <c r="N52" s="149" t="s">
        <v>143</v>
      </c>
      <c r="Q52" s="195" t="s">
        <v>176</v>
      </c>
      <c r="R52" s="196" t="s">
        <v>368</v>
      </c>
      <c r="S52" s="197" t="s">
        <v>369</v>
      </c>
      <c r="T52" s="197" t="str">
        <f t="shared" si="0"/>
        <v>Organizacional-A 5.31. Requisitos Legales, Reglamentarios y Contractuales.:Los requisitos legales, reglamentarios y contractuales pertinentes para la seguridad de la información y el enfoque de la organización para cumplir estos requisitos se deben identificar, documentar y mantener actualizados..</v>
      </c>
      <c r="U52" s="149" t="s">
        <v>143</v>
      </c>
      <c r="W52" s="149" t="s">
        <v>143</v>
      </c>
    </row>
    <row r="53" spans="4:23" ht="15" customHeight="1" x14ac:dyDescent="0.25">
      <c r="D53" s="149" t="s">
        <v>143</v>
      </c>
      <c r="E53" s="163" t="s">
        <v>370</v>
      </c>
      <c r="F53" s="149" t="s">
        <v>143</v>
      </c>
      <c r="H53" s="149" t="s">
        <v>143</v>
      </c>
      <c r="J53" s="149" t="s">
        <v>143</v>
      </c>
      <c r="K53" s="187" t="s">
        <v>371</v>
      </c>
      <c r="L53" s="149" t="s">
        <v>143</v>
      </c>
      <c r="Q53" s="195" t="s">
        <v>176</v>
      </c>
      <c r="R53" s="196" t="s">
        <v>372</v>
      </c>
      <c r="S53" s="197" t="s">
        <v>373</v>
      </c>
      <c r="T53" s="197" t="str">
        <f t="shared" si="0"/>
        <v>Organizacional-A 5.32. Derechos de propiedad intelectual:La organización debe implementar procedimientos apropiados para proteger derechos de propiedad intelectual..</v>
      </c>
      <c r="U53" s="149" t="s">
        <v>143</v>
      </c>
      <c r="W53" s="149" t="s">
        <v>143</v>
      </c>
    </row>
    <row r="54" spans="4:23" ht="15" customHeight="1" x14ac:dyDescent="0.25">
      <c r="D54" s="149" t="s">
        <v>143</v>
      </c>
      <c r="E54" s="163" t="s">
        <v>374</v>
      </c>
      <c r="F54" s="149" t="s">
        <v>143</v>
      </c>
      <c r="H54" s="149" t="s">
        <v>143</v>
      </c>
      <c r="J54" s="149" t="s">
        <v>143</v>
      </c>
      <c r="K54" s="187" t="s">
        <v>375</v>
      </c>
      <c r="L54" s="149" t="s">
        <v>143</v>
      </c>
      <c r="Q54" s="195" t="s">
        <v>176</v>
      </c>
      <c r="R54" s="196" t="s">
        <v>376</v>
      </c>
      <c r="S54" s="197" t="s">
        <v>377</v>
      </c>
      <c r="T54" s="197" t="str">
        <f t="shared" si="0"/>
        <v>Organizacional-A 5.33. Protección de Registros:Los registros deben estar protegidos contra pérdida, destrucción, falsificación, acceso y liberación no autorizada..</v>
      </c>
      <c r="U54" s="149" t="s">
        <v>143</v>
      </c>
      <c r="W54" s="149" t="s">
        <v>143</v>
      </c>
    </row>
    <row r="55" spans="4:23" ht="15" customHeight="1" x14ac:dyDescent="0.25">
      <c r="D55" s="149" t="s">
        <v>143</v>
      </c>
      <c r="E55" s="163" t="s">
        <v>378</v>
      </c>
      <c r="F55" s="149" t="s">
        <v>143</v>
      </c>
      <c r="H55" s="149" t="s">
        <v>143</v>
      </c>
      <c r="J55" s="149" t="s">
        <v>143</v>
      </c>
      <c r="K55" s="188" t="s">
        <v>379</v>
      </c>
      <c r="L55" s="149" t="s">
        <v>143</v>
      </c>
      <c r="Q55" s="195" t="s">
        <v>176</v>
      </c>
      <c r="R55" s="196" t="s">
        <v>380</v>
      </c>
      <c r="S55" s="197" t="s">
        <v>381</v>
      </c>
      <c r="T55" s="197" t="str">
        <f t="shared" si="0"/>
        <v>Organizacional-A 5.34. Privacidad y Protección de PII:La organización debe identificar y cumplir con los requisitos relacionados con la preservación de la privacidad y la protección de la PII de acuerdo con las leyes y regulaciones aplicables y los requisitos contractuales. PII​ (del inglés Personally Identifiable Information). Información Personal de Identificación.</v>
      </c>
      <c r="U55" s="149" t="s">
        <v>143</v>
      </c>
      <c r="W55" s="149" t="s">
        <v>143</v>
      </c>
    </row>
    <row r="56" spans="4:23" ht="15" customHeight="1" x14ac:dyDescent="0.25">
      <c r="D56" s="149" t="s">
        <v>143</v>
      </c>
      <c r="E56" s="163" t="s">
        <v>382</v>
      </c>
      <c r="F56" s="149" t="s">
        <v>143</v>
      </c>
      <c r="H56" s="149" t="s">
        <v>143</v>
      </c>
      <c r="J56" s="149" t="s">
        <v>143</v>
      </c>
      <c r="K56" s="189" t="s">
        <v>323</v>
      </c>
      <c r="L56" s="149" t="s">
        <v>143</v>
      </c>
      <c r="Q56" s="195" t="s">
        <v>176</v>
      </c>
      <c r="R56" s="196" t="s">
        <v>383</v>
      </c>
      <c r="S56" s="197" t="s">
        <v>384</v>
      </c>
      <c r="T56" s="197" t="str">
        <f t="shared" si="0"/>
        <v>Organizacional-A 5.35. Revisión independiente de la seguridad de la información:El enfoque de la organización para administrar la seguridad de la información y su implementación, incluida las personas, los procesos y las tecnológicas, se debe revisar de forma independiente a intervalos planificados o cuando ocurra cambios significativos..</v>
      </c>
      <c r="U56" s="149" t="s">
        <v>143</v>
      </c>
      <c r="W56" s="149" t="s">
        <v>143</v>
      </c>
    </row>
    <row r="57" spans="4:23" ht="15" customHeight="1" x14ac:dyDescent="0.25">
      <c r="D57" s="149" t="s">
        <v>143</v>
      </c>
      <c r="E57" s="163" t="s">
        <v>385</v>
      </c>
      <c r="F57" s="149" t="s">
        <v>143</v>
      </c>
      <c r="H57" s="149" t="s">
        <v>143</v>
      </c>
      <c r="J57" s="149" t="s">
        <v>143</v>
      </c>
      <c r="K57" s="189" t="s">
        <v>386</v>
      </c>
      <c r="L57" s="149" t="s">
        <v>143</v>
      </c>
      <c r="Q57" s="195" t="s">
        <v>176</v>
      </c>
      <c r="R57" s="196" t="s">
        <v>387</v>
      </c>
      <c r="S57" s="197" t="s">
        <v>388</v>
      </c>
      <c r="T57" s="197" t="str">
        <f t="shared" si="0"/>
        <v>Organizacional-A 5.36. Cumplimiento de Políticas, Normas y Estándares de Seguridad de la Información:El cumplimiento de la política de seguridad de la información, el tema, las políticas específicas, las reglas y los estándares de la organización se debe revisar periódicamente..</v>
      </c>
      <c r="U57" s="149" t="s">
        <v>143</v>
      </c>
      <c r="W57" s="149" t="s">
        <v>143</v>
      </c>
    </row>
    <row r="58" spans="4:23" ht="15" customHeight="1" x14ac:dyDescent="0.25">
      <c r="D58" s="149" t="s">
        <v>143</v>
      </c>
      <c r="E58" s="163" t="s">
        <v>389</v>
      </c>
      <c r="F58" s="149" t="s">
        <v>143</v>
      </c>
      <c r="H58" s="149" t="s">
        <v>143</v>
      </c>
      <c r="J58" s="149" t="s">
        <v>143</v>
      </c>
      <c r="K58" s="189" t="s">
        <v>390</v>
      </c>
      <c r="L58" s="149" t="s">
        <v>143</v>
      </c>
      <c r="Q58" s="195" t="s">
        <v>176</v>
      </c>
      <c r="R58" s="196" t="s">
        <v>391</v>
      </c>
      <c r="S58" s="197" t="s">
        <v>392</v>
      </c>
      <c r="T58" s="197" t="str">
        <f t="shared" si="0"/>
        <v>Organizacional-A 5.37. Procedimientos operativos documentados:Los procedimientos operativos de las instalaciones de procesamiento o la información se deben documentar y poner a disposición del personal que la necesite. .</v>
      </c>
      <c r="U58" s="149" t="s">
        <v>143</v>
      </c>
      <c r="W58" s="149" t="s">
        <v>143</v>
      </c>
    </row>
    <row r="59" spans="4:23" ht="15" customHeight="1" x14ac:dyDescent="0.25">
      <c r="D59" s="149" t="s">
        <v>143</v>
      </c>
      <c r="E59" s="163" t="s">
        <v>393</v>
      </c>
      <c r="F59" s="149" t="s">
        <v>143</v>
      </c>
      <c r="H59" s="149" t="s">
        <v>143</v>
      </c>
      <c r="J59" s="149" t="s">
        <v>143</v>
      </c>
      <c r="K59" s="189" t="s">
        <v>327</v>
      </c>
      <c r="L59" s="149" t="s">
        <v>143</v>
      </c>
      <c r="Q59" s="195" t="s">
        <v>220</v>
      </c>
      <c r="R59" s="196" t="s">
        <v>394</v>
      </c>
      <c r="S59" s="197" t="s">
        <v>395</v>
      </c>
      <c r="T59" s="197" t="str">
        <f t="shared" si="0"/>
        <v>Personas-A 6.1. Selección:Las verificaciones de los antecedentes de todos los candidatos para convertirse en personales deben llevar a cabo antes de unirse a la organización y de forma continúa teniendo en cuenta las leyes, regulaciones y ética aplicables y deben ser proporcionales a los requisitos comerciales, la clasificación de la información a la que se accederá y los riesgos percibidos..</v>
      </c>
      <c r="U59" s="149" t="s">
        <v>143</v>
      </c>
      <c r="W59" s="149" t="s">
        <v>143</v>
      </c>
    </row>
    <row r="60" spans="4:23" ht="15" customHeight="1" x14ac:dyDescent="0.25">
      <c r="D60" s="149" t="s">
        <v>143</v>
      </c>
      <c r="E60" s="163" t="s">
        <v>396</v>
      </c>
      <c r="F60" s="149" t="s">
        <v>143</v>
      </c>
      <c r="H60" s="149" t="s">
        <v>143</v>
      </c>
      <c r="J60" s="149" t="s">
        <v>143</v>
      </c>
      <c r="K60" s="189" t="s">
        <v>397</v>
      </c>
      <c r="L60" s="149" t="s">
        <v>143</v>
      </c>
      <c r="Q60" s="195" t="s">
        <v>220</v>
      </c>
      <c r="R60" s="196" t="s">
        <v>398</v>
      </c>
      <c r="S60" s="197" t="s">
        <v>399</v>
      </c>
      <c r="T60" s="197" t="str">
        <f t="shared" si="0"/>
        <v>Personas-A 6.2. Términos y condiciones de empleo:Los acuerdos contractuales de empleo deben establecer las responsabilidades del personal y de la organización para la seguridad de la información..</v>
      </c>
      <c r="U60" s="149" t="s">
        <v>143</v>
      </c>
      <c r="W60" s="149" t="s">
        <v>143</v>
      </c>
    </row>
    <row r="61" spans="4:23" ht="15" customHeight="1" x14ac:dyDescent="0.25">
      <c r="D61" s="149" t="s">
        <v>143</v>
      </c>
      <c r="E61" s="163" t="s">
        <v>400</v>
      </c>
      <c r="F61" s="149" t="s">
        <v>143</v>
      </c>
      <c r="H61" s="149" t="s">
        <v>143</v>
      </c>
      <c r="J61" s="149" t="s">
        <v>143</v>
      </c>
      <c r="K61" s="189" t="s">
        <v>401</v>
      </c>
      <c r="L61" s="149" t="s">
        <v>143</v>
      </c>
      <c r="Q61" s="195" t="s">
        <v>220</v>
      </c>
      <c r="R61" s="196" t="s">
        <v>402</v>
      </c>
      <c r="S61" s="197" t="s">
        <v>403</v>
      </c>
      <c r="T61" s="197" t="str">
        <f t="shared" si="0"/>
        <v>Personas-A 6.3. Concientización, educación y capacitación en seguridad de la información:El personal de la organización y las partes interesadas pertinentes deben recibir información, educación y capacitación adecuadas sobre seguridad de la información y actualizaciones periódicas de la política de seguridad de la información de la organización, políticas y procedimientos específicos del tema, según sea pertinente para su función laboral.  .</v>
      </c>
      <c r="U61" s="149" t="s">
        <v>143</v>
      </c>
      <c r="W61" s="149" t="s">
        <v>143</v>
      </c>
    </row>
    <row r="62" spans="4:23" ht="15" customHeight="1" x14ac:dyDescent="0.25">
      <c r="J62" s="149" t="s">
        <v>143</v>
      </c>
      <c r="K62" s="189" t="s">
        <v>404</v>
      </c>
      <c r="L62" s="149" t="s">
        <v>143</v>
      </c>
      <c r="Q62" s="195" t="s">
        <v>220</v>
      </c>
      <c r="R62" s="196" t="s">
        <v>405</v>
      </c>
      <c r="S62" s="197" t="s">
        <v>406</v>
      </c>
      <c r="T62" s="197" t="str">
        <f t="shared" si="0"/>
        <v>Personas-A 6.4. Proceso Disciplinario:Se debe formalizar y comunicar un proceso disciplinario para tomar medidas contra el personal y otras partes interesadas pertinentes que hayan cometido una violación de la política de seguridad de la información..</v>
      </c>
      <c r="U62" s="149" t="s">
        <v>143</v>
      </c>
      <c r="W62" s="149" t="s">
        <v>143</v>
      </c>
    </row>
    <row r="63" spans="4:23" ht="15" customHeight="1" x14ac:dyDescent="0.25">
      <c r="J63" s="149" t="s">
        <v>143</v>
      </c>
      <c r="K63" s="189" t="s">
        <v>331</v>
      </c>
      <c r="L63" s="149" t="s">
        <v>143</v>
      </c>
      <c r="Q63" s="195" t="s">
        <v>220</v>
      </c>
      <c r="R63" s="196" t="s">
        <v>407</v>
      </c>
      <c r="S63" s="197" t="s">
        <v>408</v>
      </c>
      <c r="T63" s="197" t="str">
        <f t="shared" si="0"/>
        <v>Personas-A 6.5. Responsabilidades después de la terminación o cambio de empleo:Las responsabilidades y los deberes de seguridad de la información que sigan siendo válidos después de la terminación o el cambio de empleo se deben definir, hacer cumplir y comunicar al personal pertinente y a otras partes interesadas..</v>
      </c>
      <c r="U63" s="149" t="s">
        <v>143</v>
      </c>
      <c r="W63" s="149" t="s">
        <v>143</v>
      </c>
    </row>
    <row r="64" spans="4:23" ht="15" customHeight="1" x14ac:dyDescent="0.25">
      <c r="J64" s="149" t="s">
        <v>143</v>
      </c>
      <c r="K64" s="189" t="s">
        <v>409</v>
      </c>
      <c r="L64" s="149" t="s">
        <v>143</v>
      </c>
      <c r="Q64" s="195" t="s">
        <v>220</v>
      </c>
      <c r="R64" s="196" t="s">
        <v>410</v>
      </c>
      <c r="S64" s="197" t="s">
        <v>411</v>
      </c>
      <c r="T64" s="197" t="str">
        <f t="shared" si="0"/>
        <v>Personas-A 6.6. Acuerdos de confidencialidad o no divulgación:Los acuerdos de confidencialidad o no divulgación que refléjenlas necesidades de la organización para la protección de la información deben ser identificados, documentados, revisados y firmados periódicamente por el personal y otras partes interesadas pertinentes..</v>
      </c>
      <c r="U64" s="149" t="s">
        <v>143</v>
      </c>
      <c r="W64" s="149" t="s">
        <v>143</v>
      </c>
    </row>
    <row r="65" spans="9:23" ht="15" customHeight="1" x14ac:dyDescent="0.25">
      <c r="J65" s="149" t="s">
        <v>143</v>
      </c>
      <c r="K65" s="189" t="s">
        <v>412</v>
      </c>
      <c r="L65" s="149" t="s">
        <v>143</v>
      </c>
      <c r="Q65" s="195" t="s">
        <v>220</v>
      </c>
      <c r="R65" s="196" t="s">
        <v>413</v>
      </c>
      <c r="S65" s="197" t="s">
        <v>414</v>
      </c>
      <c r="T65" s="197" t="str">
        <f t="shared" si="0"/>
        <v>Personas-A 6.7. Trabajo Remoto:Las medidas de seguridad se deben implementar cuando el personal trabaje de forma remota para proteger la información a la que se accede, procesa o almacena fuera de las instalaciones de la organización..</v>
      </c>
      <c r="U65" s="149" t="s">
        <v>143</v>
      </c>
      <c r="W65" s="149" t="s">
        <v>143</v>
      </c>
    </row>
    <row r="66" spans="9:23" ht="15" customHeight="1" x14ac:dyDescent="0.25">
      <c r="J66" s="149" t="s">
        <v>143</v>
      </c>
      <c r="K66" s="189" t="s">
        <v>415</v>
      </c>
      <c r="L66" s="149" t="s">
        <v>143</v>
      </c>
      <c r="Q66" s="195" t="s">
        <v>220</v>
      </c>
      <c r="R66" s="196" t="s">
        <v>416</v>
      </c>
      <c r="S66" s="197" t="s">
        <v>417</v>
      </c>
      <c r="T66" s="197" t="str">
        <f t="shared" si="0"/>
        <v>Personas-A 6.8. Informes de eventos de seguridad de la información:La organización debe proporcionar un mecanismo para que el personal informe oportunamente sobre los eventos de seguridad de la información observados o sospechosos a través de los canales apropiados. .</v>
      </c>
      <c r="U66" s="149" t="s">
        <v>143</v>
      </c>
      <c r="W66" s="149" t="s">
        <v>143</v>
      </c>
    </row>
    <row r="67" spans="9:23" ht="15" customHeight="1" x14ac:dyDescent="0.25">
      <c r="J67" s="149" t="s">
        <v>143</v>
      </c>
      <c r="K67" s="190" t="s">
        <v>418</v>
      </c>
      <c r="L67" s="149" t="s">
        <v>143</v>
      </c>
      <c r="Q67" s="195" t="s">
        <v>419</v>
      </c>
      <c r="R67" s="198" t="s">
        <v>420</v>
      </c>
      <c r="S67" s="197" t="s">
        <v>421</v>
      </c>
      <c r="T67" s="197" t="str">
        <f t="shared" si="0"/>
        <v>Físicos-A 7.1. Perímetros de Seguridad Física:Los perímetros de seguridad se deben definir y utilizar para proteger las zonas que contengan información y otros activos asociados..</v>
      </c>
      <c r="U67" s="149" t="s">
        <v>143</v>
      </c>
      <c r="W67" s="149" t="s">
        <v>143</v>
      </c>
    </row>
    <row r="68" spans="9:23" ht="15" customHeight="1" x14ac:dyDescent="0.25">
      <c r="J68" s="149" t="s">
        <v>143</v>
      </c>
      <c r="K68" s="191" t="s">
        <v>350</v>
      </c>
      <c r="L68" s="149" t="s">
        <v>143</v>
      </c>
      <c r="Q68" s="195" t="s">
        <v>419</v>
      </c>
      <c r="R68" s="198" t="s">
        <v>422</v>
      </c>
      <c r="S68" s="197" t="s">
        <v>423</v>
      </c>
      <c r="T68" s="197" t="str">
        <f t="shared" si="0"/>
        <v>Físicos-A 7.2. Entrada física:Las zonas seguras deben estar protegidas por controles de entrada y puntos de acceso adecuados..</v>
      </c>
      <c r="U68" s="149" t="s">
        <v>143</v>
      </c>
      <c r="W68" s="149" t="s">
        <v>143</v>
      </c>
    </row>
    <row r="69" spans="9:23" ht="15" customHeight="1" x14ac:dyDescent="0.25">
      <c r="J69" s="149" t="s">
        <v>143</v>
      </c>
      <c r="K69" s="191" t="s">
        <v>424</v>
      </c>
      <c r="L69" s="149" t="s">
        <v>143</v>
      </c>
      <c r="Q69" s="195" t="s">
        <v>419</v>
      </c>
      <c r="R69" s="198" t="s">
        <v>425</v>
      </c>
      <c r="S69" s="197" t="s">
        <v>426</v>
      </c>
      <c r="T69" s="197" t="str">
        <f t="shared" si="0"/>
        <v>Físicos-A 7.3. Asegurar Oficinas, Habitaciones e Instalaciones Aseguramiento de Oficinas, Salas e Instalaciones:Se debe diseñar e implementar la seguridad física de las oficinas, salas e instalaciones.</v>
      </c>
      <c r="U69" s="149" t="s">
        <v>143</v>
      </c>
      <c r="W69" s="149" t="s">
        <v>143</v>
      </c>
    </row>
    <row r="70" spans="9:23" ht="15" customHeight="1" x14ac:dyDescent="0.25">
      <c r="J70" s="149" t="s">
        <v>143</v>
      </c>
      <c r="K70" s="191" t="s">
        <v>427</v>
      </c>
      <c r="L70" s="149" t="s">
        <v>143</v>
      </c>
      <c r="Q70" s="195" t="s">
        <v>419</v>
      </c>
      <c r="R70" s="196" t="s">
        <v>428</v>
      </c>
      <c r="S70" s="197" t="s">
        <v>429</v>
      </c>
      <c r="T70" s="197" t="str">
        <f t="shared" si="0"/>
        <v>Físicos-A 7.4. Monitoreo de seguridad física:Las instalaciones deben ser monitoreadas continuamente para detectar accesos físicos no autorizados..</v>
      </c>
      <c r="U70" s="149" t="s">
        <v>143</v>
      </c>
      <c r="W70" s="149" t="s">
        <v>143</v>
      </c>
    </row>
    <row r="71" spans="9:23" ht="15" customHeight="1" x14ac:dyDescent="0.25">
      <c r="J71" s="149" t="s">
        <v>143</v>
      </c>
      <c r="K71" s="191" t="s">
        <v>430</v>
      </c>
      <c r="L71" s="149" t="s">
        <v>143</v>
      </c>
      <c r="Q71" s="195" t="s">
        <v>419</v>
      </c>
      <c r="R71" s="198" t="s">
        <v>431</v>
      </c>
      <c r="S71" s="197" t="s">
        <v>432</v>
      </c>
      <c r="T71" s="197" t="str">
        <f t="shared" si="0"/>
        <v>Físicos-A 7.5. Protección contra amenazas físicas y ambientales:Se debe diseñar e implementar la protección contra las amenazas físicas y medioambientales, como las catástrofes naturales y otras amenazas físicas intencionadas o no intencionadas a las infraestructuras..</v>
      </c>
      <c r="U71" s="149" t="s">
        <v>143</v>
      </c>
      <c r="W71" s="149" t="s">
        <v>143</v>
      </c>
    </row>
    <row r="72" spans="9:23" ht="15" customHeight="1" x14ac:dyDescent="0.25">
      <c r="J72" s="149" t="s">
        <v>143</v>
      </c>
      <c r="K72" s="191" t="s">
        <v>433</v>
      </c>
      <c r="L72" s="149" t="s">
        <v>143</v>
      </c>
      <c r="Q72" s="195" t="s">
        <v>419</v>
      </c>
      <c r="R72" s="198" t="s">
        <v>434</v>
      </c>
      <c r="S72" s="197" t="s">
        <v>435</v>
      </c>
      <c r="T72" s="197" t="str">
        <f t="shared" si="0"/>
        <v>Físicos-A 7.6. Trabajar en áreas seguras:Se debe diseñar e implementar medidas de seguridad para trabajar en zonas seguras..</v>
      </c>
      <c r="U72" s="149" t="s">
        <v>143</v>
      </c>
      <c r="W72" s="149" t="s">
        <v>143</v>
      </c>
    </row>
    <row r="73" spans="9:23" ht="15" customHeight="1" x14ac:dyDescent="0.25">
      <c r="J73" s="149" t="s">
        <v>143</v>
      </c>
      <c r="K73" s="191" t="s">
        <v>436</v>
      </c>
      <c r="L73" s="149" t="s">
        <v>143</v>
      </c>
      <c r="Q73" s="195" t="s">
        <v>419</v>
      </c>
      <c r="R73" s="198" t="s">
        <v>437</v>
      </c>
      <c r="S73" s="197" t="s">
        <v>438</v>
      </c>
      <c r="T73" s="197" t="str">
        <f t="shared" si="0"/>
        <v>Físicos-A 7.7. Limpiar escritorio y limpiar pantalla:Se deben definir e implementar adecuadamente normas claras para los papeles y los soportes de almacenamiento extraíbles y normas claras sobre pantallas claras para las instalaciones de tratamiento de la información. .</v>
      </c>
      <c r="U73" s="149" t="s">
        <v>143</v>
      </c>
      <c r="W73" s="149" t="s">
        <v>143</v>
      </c>
    </row>
    <row r="74" spans="9:23" ht="15" customHeight="1" x14ac:dyDescent="0.25">
      <c r="J74" s="149" t="s">
        <v>143</v>
      </c>
      <c r="K74" s="191" t="s">
        <v>439</v>
      </c>
      <c r="L74" s="149" t="s">
        <v>143</v>
      </c>
      <c r="Q74" s="195" t="s">
        <v>419</v>
      </c>
      <c r="R74" s="198" t="s">
        <v>440</v>
      </c>
      <c r="S74" s="197" t="s">
        <v>441</v>
      </c>
      <c r="T74" s="197" t="str">
        <f t="shared" si="0"/>
        <v>Físicos-A 7.8. Ubicación y protección de equipos:Emplazamiento y protección en equipos..</v>
      </c>
      <c r="U74" s="149" t="s">
        <v>143</v>
      </c>
      <c r="W74" s="149" t="s">
        <v>143</v>
      </c>
    </row>
    <row r="75" spans="9:23" ht="15" customHeight="1" x14ac:dyDescent="0.25">
      <c r="J75" s="149" t="s">
        <v>143</v>
      </c>
      <c r="K75" s="192" t="s">
        <v>442</v>
      </c>
      <c r="L75" s="149" t="s">
        <v>143</v>
      </c>
      <c r="Q75" s="195" t="s">
        <v>419</v>
      </c>
      <c r="R75" s="198" t="s">
        <v>443</v>
      </c>
      <c r="S75" s="197" t="s">
        <v>444</v>
      </c>
      <c r="T75" s="197" t="str">
        <f t="shared" si="0"/>
        <v>Físicos-A 7.9. Seguridad de activos fuera de las instalaciones:Los activos externos deben estar protegidos..</v>
      </c>
      <c r="U75" s="149" t="s">
        <v>143</v>
      </c>
      <c r="W75" s="149" t="s">
        <v>143</v>
      </c>
    </row>
    <row r="76" spans="9:23" ht="15" customHeight="1" x14ac:dyDescent="0.25">
      <c r="J76" s="149" t="s">
        <v>143</v>
      </c>
      <c r="K76" s="193" t="s">
        <v>445</v>
      </c>
      <c r="L76" s="149" t="s">
        <v>143</v>
      </c>
      <c r="Q76" s="195" t="s">
        <v>419</v>
      </c>
      <c r="R76" s="198" t="s">
        <v>446</v>
      </c>
      <c r="S76" s="197" t="s">
        <v>447</v>
      </c>
      <c r="T76" s="197" t="str">
        <f t="shared" si="0"/>
        <v>Físicos-A 7.10. Medios de almacenamiento:Los medios de almacenamiento deben gestionarse a lo largo de su ciclo de vida de adquisición, uso, transporte y disposición de acuerdo con el esquema de clasificación y los requisitos de manipulación de la organización..</v>
      </c>
      <c r="U76" s="149" t="s">
        <v>143</v>
      </c>
      <c r="W76" s="149" t="s">
        <v>143</v>
      </c>
    </row>
    <row r="77" spans="9:23" ht="15" customHeight="1" x14ac:dyDescent="0.25">
      <c r="J77" s="149" t="s">
        <v>143</v>
      </c>
      <c r="K77" s="193" t="s">
        <v>448</v>
      </c>
      <c r="L77" s="149" t="s">
        <v>143</v>
      </c>
      <c r="Q77" s="195" t="s">
        <v>419</v>
      </c>
      <c r="R77" s="198" t="s">
        <v>449</v>
      </c>
      <c r="S77" s="197" t="s">
        <v>450</v>
      </c>
      <c r="T77" s="197" t="str">
        <f t="shared" si="0"/>
        <v>Físicos-A 7.11. Servicios Públicos de apoyo (Utilidades de apoyo):Las instalaciones de procesamiento de la información deben estar protegidas contra los cortes de energía y otras interrupciones causadas por fallos en los servicios públicos de apoyo..</v>
      </c>
      <c r="U77" s="149" t="s">
        <v>143</v>
      </c>
      <c r="W77" s="149" t="s">
        <v>143</v>
      </c>
    </row>
    <row r="78" spans="9:23" ht="15" customHeight="1" x14ac:dyDescent="0.25">
      <c r="I78" s="160"/>
      <c r="J78" s="149" t="s">
        <v>143</v>
      </c>
      <c r="K78" s="193" t="s">
        <v>451</v>
      </c>
      <c r="L78" s="149" t="s">
        <v>143</v>
      </c>
      <c r="Q78" s="195" t="s">
        <v>419</v>
      </c>
      <c r="R78" s="198" t="s">
        <v>452</v>
      </c>
      <c r="S78" s="197" t="s">
        <v>453</v>
      </c>
      <c r="T78" s="197" t="str">
        <f t="shared" si="0"/>
        <v>Físicos-A 7.12. Seguridad del cableado:Los cables que transportan energía, datos o servicios de información de apoyo deben estar protegidos contra la interceptación, las interferencias o los daños..</v>
      </c>
      <c r="U78" s="149" t="s">
        <v>143</v>
      </c>
      <c r="W78" s="149" t="s">
        <v>143</v>
      </c>
    </row>
    <row r="79" spans="9:23" ht="15" customHeight="1" x14ac:dyDescent="0.25">
      <c r="I79" s="160"/>
      <c r="J79" s="149" t="s">
        <v>143</v>
      </c>
      <c r="K79" s="193" t="s">
        <v>454</v>
      </c>
      <c r="L79" s="149" t="s">
        <v>143</v>
      </c>
      <c r="Q79" s="195" t="s">
        <v>419</v>
      </c>
      <c r="R79" s="198" t="s">
        <v>455</v>
      </c>
      <c r="S79" s="197" t="s">
        <v>456</v>
      </c>
      <c r="T79" s="197" t="str">
        <f t="shared" si="0"/>
        <v>Físicos-A 7.13. Mantenimiento de equipo:El equipo se debe mantener correctamente para asegurar la disponibilidad, integridad y confidencialidad de la información..</v>
      </c>
      <c r="U79" s="149" t="s">
        <v>143</v>
      </c>
      <c r="W79" s="149" t="s">
        <v>143</v>
      </c>
    </row>
    <row r="80" spans="9:23" ht="15" customHeight="1" x14ac:dyDescent="0.25">
      <c r="I80" s="160"/>
      <c r="J80" s="149" t="s">
        <v>143</v>
      </c>
      <c r="K80" s="193" t="s">
        <v>457</v>
      </c>
      <c r="L80" s="149" t="s">
        <v>143</v>
      </c>
      <c r="Q80" s="195" t="s">
        <v>419</v>
      </c>
      <c r="R80" s="198" t="s">
        <v>458</v>
      </c>
      <c r="S80" s="197" t="s">
        <v>459</v>
      </c>
      <c r="T80" s="197" t="str">
        <f t="shared" si="0"/>
        <v>Físicos-A 7.14. Eliminación segura o reutilización de equipos:Los elementos de los equipos que contengan medios de almacenamiento se deben verificar para asegurarse de que los datos sensibles y el software con licencia se han eliminado o sobrescrito de forma segura antes de su disposición o reutilización..</v>
      </c>
      <c r="U80" s="149" t="s">
        <v>143</v>
      </c>
      <c r="W80" s="149" t="s">
        <v>143</v>
      </c>
    </row>
    <row r="81" spans="9:23" ht="15" customHeight="1" x14ac:dyDescent="0.25">
      <c r="I81" s="160"/>
      <c r="J81" s="149" t="s">
        <v>143</v>
      </c>
      <c r="K81" s="193" t="s">
        <v>460</v>
      </c>
      <c r="L81" s="149" t="s">
        <v>143</v>
      </c>
      <c r="Q81" s="195" t="s">
        <v>461</v>
      </c>
      <c r="R81" s="198" t="s">
        <v>462</v>
      </c>
      <c r="S81" s="197" t="s">
        <v>463</v>
      </c>
      <c r="T81" s="197" t="str">
        <f t="shared" si="0"/>
        <v>Tecnológicos-A 8.1. Dispositivos de punto final de usuario:Se debe proteger la información almacenada, procesada o accesible a través de los dispositivos de punto final del usuario..</v>
      </c>
      <c r="U81" s="149" t="s">
        <v>143</v>
      </c>
      <c r="W81" s="149" t="s">
        <v>143</v>
      </c>
    </row>
    <row r="82" spans="9:23" ht="15" customHeight="1" x14ac:dyDescent="0.25">
      <c r="I82" s="160"/>
      <c r="J82" s="149" t="s">
        <v>143</v>
      </c>
      <c r="K82" s="193" t="s">
        <v>464</v>
      </c>
      <c r="L82" s="149" t="s">
        <v>143</v>
      </c>
      <c r="Q82" s="195" t="s">
        <v>461</v>
      </c>
      <c r="R82" s="198" t="s">
        <v>465</v>
      </c>
      <c r="S82" s="197" t="s">
        <v>466</v>
      </c>
      <c r="T82" s="197" t="str">
        <f t="shared" si="0"/>
        <v>Tecnológicos-A 8.2. Derechos de acceso privilegiado:La asignación y el uso de los derechos de acceso privilegiado deben estar restringidos y gestionados..</v>
      </c>
      <c r="U82" s="149" t="s">
        <v>143</v>
      </c>
      <c r="W82" s="149" t="s">
        <v>143</v>
      </c>
    </row>
    <row r="83" spans="9:23" ht="15" customHeight="1" x14ac:dyDescent="0.25">
      <c r="I83" s="160"/>
      <c r="J83" s="149" t="s">
        <v>143</v>
      </c>
      <c r="K83" s="193" t="s">
        <v>467</v>
      </c>
      <c r="L83" s="149" t="s">
        <v>143</v>
      </c>
      <c r="Q83" s="195" t="s">
        <v>461</v>
      </c>
      <c r="R83" s="198" t="s">
        <v>468</v>
      </c>
      <c r="S83" s="197" t="s">
        <v>469</v>
      </c>
      <c r="T83" s="197" t="str">
        <f t="shared" si="0"/>
        <v>Tecnológicos-A 8.3. Restricción de acceso a la información:El acceso a la información y a otros activos asociados se debe restringir de acuerdo con la política específica establecida sobre el control de acceso..</v>
      </c>
      <c r="U83" s="149" t="s">
        <v>143</v>
      </c>
      <c r="W83" s="149" t="s">
        <v>143</v>
      </c>
    </row>
    <row r="84" spans="9:23" ht="15" customHeight="1" x14ac:dyDescent="0.25">
      <c r="I84" s="160"/>
      <c r="J84" s="149" t="s">
        <v>143</v>
      </c>
      <c r="K84" s="193" t="s">
        <v>470</v>
      </c>
      <c r="L84" s="149" t="s">
        <v>143</v>
      </c>
      <c r="Q84" s="195" t="s">
        <v>461</v>
      </c>
      <c r="R84" s="198" t="s">
        <v>471</v>
      </c>
      <c r="S84" s="197" t="s">
        <v>472</v>
      </c>
      <c r="T84" s="197" t="str">
        <f t="shared" si="0"/>
        <v>Tecnológicos-A 8.4. Acceso al código fuente:El acceso para leer o escribir sobre un código fuente, las herramientas de desarrollo, y las librerías de software se deben gestionar apropiadamente..</v>
      </c>
      <c r="U84" s="149" t="s">
        <v>143</v>
      </c>
      <c r="W84" s="149" t="s">
        <v>143</v>
      </c>
    </row>
    <row r="85" spans="9:23" ht="15" customHeight="1" x14ac:dyDescent="0.25">
      <c r="I85" s="160"/>
      <c r="J85" s="149" t="s">
        <v>143</v>
      </c>
      <c r="K85" s="193" t="s">
        <v>473</v>
      </c>
      <c r="L85" s="149" t="s">
        <v>143</v>
      </c>
      <c r="Q85" s="195" t="s">
        <v>461</v>
      </c>
      <c r="R85" s="198" t="s">
        <v>474</v>
      </c>
      <c r="S85" s="197" t="s">
        <v>475</v>
      </c>
      <c r="T85" s="197" t="str">
        <f t="shared" si="0"/>
        <v>Tecnológicos-A 8.5. Autenticación segura:Se deben implementar tecnología y procedimientos de autenticación seguros basados en restricciones de acceso a la información y en la política específica del tema sobre el control de acceso..</v>
      </c>
      <c r="U85" s="149" t="s">
        <v>143</v>
      </c>
      <c r="W85" s="149" t="s">
        <v>143</v>
      </c>
    </row>
    <row r="86" spans="9:23" ht="15" customHeight="1" x14ac:dyDescent="0.25">
      <c r="I86" s="160"/>
      <c r="J86" s="149" t="s">
        <v>143</v>
      </c>
      <c r="K86" s="193" t="s">
        <v>476</v>
      </c>
      <c r="L86" s="149" t="s">
        <v>143</v>
      </c>
      <c r="Q86" s="195" t="s">
        <v>461</v>
      </c>
      <c r="R86" s="196" t="s">
        <v>477</v>
      </c>
      <c r="S86" s="197" t="s">
        <v>478</v>
      </c>
      <c r="T86" s="197" t="str">
        <f t="shared" si="0"/>
        <v>Tecnológicos-A 8.6. Gestión de capacidad:El uso de los recursos se debe monitorear y ajustar en función de las necesidades de capacidades actuales y previstas..</v>
      </c>
      <c r="U86" s="149" t="s">
        <v>143</v>
      </c>
      <c r="W86" s="149" t="s">
        <v>143</v>
      </c>
    </row>
    <row r="87" spans="9:23" ht="15" customHeight="1" x14ac:dyDescent="0.25">
      <c r="I87" s="160"/>
      <c r="J87" s="149" t="s">
        <v>143</v>
      </c>
      <c r="K87" s="193" t="s">
        <v>479</v>
      </c>
      <c r="L87" s="149" t="s">
        <v>143</v>
      </c>
      <c r="Q87" s="195" t="s">
        <v>461</v>
      </c>
      <c r="R87" s="198" t="s">
        <v>480</v>
      </c>
      <c r="S87" s="197" t="s">
        <v>481</v>
      </c>
      <c r="T87" s="197" t="str">
        <f t="shared" ref="T87:T114" si="1">CONCATENATE(Q87,"-",R87,":",S87,".")</f>
        <v>Tecnológicos-A 8.7. Protección contra malware:La protección contra el malware se debe implementar y respaldar mediante la conciencia adecuada del usuario..</v>
      </c>
      <c r="U87" s="149" t="s">
        <v>143</v>
      </c>
      <c r="W87" s="149" t="s">
        <v>143</v>
      </c>
    </row>
    <row r="88" spans="9:23" ht="15" customHeight="1" x14ac:dyDescent="0.25">
      <c r="I88" s="160"/>
      <c r="J88" s="149" t="s">
        <v>143</v>
      </c>
      <c r="K88" s="178" t="s">
        <v>482</v>
      </c>
      <c r="L88" s="149" t="s">
        <v>143</v>
      </c>
      <c r="Q88" s="195" t="s">
        <v>461</v>
      </c>
      <c r="R88" s="198" t="s">
        <v>483</v>
      </c>
      <c r="S88" s="197" t="s">
        <v>484</v>
      </c>
      <c r="T88" s="197" t="str">
        <f t="shared" si="1"/>
        <v>Tecnológicos-A 8.8. Gestión de Vulnerabilidades Técnicas:Se debe obtener información sobre las vulnerabilidades técnicas de los sistemas de información en uso, se debe evaluar la exposición de la organización a dichas vulnerabilidades y se deben adoptar las medidas apropiadas..</v>
      </c>
      <c r="U88" s="149" t="s">
        <v>143</v>
      </c>
      <c r="W88" s="149" t="s">
        <v>143</v>
      </c>
    </row>
    <row r="89" spans="9:23" ht="15" customHeight="1" x14ac:dyDescent="0.25">
      <c r="I89" s="160"/>
      <c r="J89" s="160"/>
      <c r="Q89" s="195" t="s">
        <v>461</v>
      </c>
      <c r="R89" s="198" t="s">
        <v>485</v>
      </c>
      <c r="S89" s="197" t="s">
        <v>486</v>
      </c>
      <c r="T89" s="197" t="str">
        <f t="shared" si="1"/>
        <v>Tecnológicos-A 8.9. Gestión de la configuración:Las configuraciones, incluidas las configuraciones de seguridad de hardware, software, servicios y redes se deben establecer, documentar, implementar, monitorear y revisar..</v>
      </c>
      <c r="U89" s="149" t="s">
        <v>143</v>
      </c>
      <c r="W89" s="149" t="s">
        <v>143</v>
      </c>
    </row>
    <row r="90" spans="9:23" ht="15" customHeight="1" x14ac:dyDescent="0.25">
      <c r="Q90" s="195" t="s">
        <v>461</v>
      </c>
      <c r="R90" s="198" t="s">
        <v>487</v>
      </c>
      <c r="S90" s="197" t="s">
        <v>488</v>
      </c>
      <c r="T90" s="197" t="str">
        <f t="shared" si="1"/>
        <v>Tecnológicos-A 8.10. Eliminación de información:La información almacenada en los sistemas de información, dispositivos o cualquier otro medio de almacenamiento se debe eliminar cuando ya no sea necesario. .</v>
      </c>
      <c r="U90" s="149" t="s">
        <v>143</v>
      </c>
      <c r="W90" s="149" t="s">
        <v>143</v>
      </c>
    </row>
    <row r="91" spans="9:23" ht="15" customHeight="1" x14ac:dyDescent="0.25">
      <c r="Q91" s="195" t="s">
        <v>461</v>
      </c>
      <c r="R91" s="198" t="s">
        <v>489</v>
      </c>
      <c r="S91" s="197" t="s">
        <v>490</v>
      </c>
      <c r="T91" s="197" t="str">
        <f t="shared" si="1"/>
        <v>Tecnológicos-A 8.11. Enmascaramiento de datos:El enmascaramiento de datos se debe utilizar de acuerdo con la política específica del tema de la organización sobre el control de acceso y otras políticas relacionadas con tema específicos, y los requisitos comerciales, teniendo en cuenta la legislación aplicable.  .</v>
      </c>
      <c r="U91" s="149" t="s">
        <v>143</v>
      </c>
      <c r="W91" s="149" t="s">
        <v>143</v>
      </c>
    </row>
    <row r="92" spans="9:23" ht="15" customHeight="1" x14ac:dyDescent="0.25">
      <c r="Q92" s="195" t="s">
        <v>461</v>
      </c>
      <c r="R92" s="198" t="s">
        <v>491</v>
      </c>
      <c r="S92" s="197" t="s">
        <v>492</v>
      </c>
      <c r="T92" s="197" t="str">
        <f t="shared" si="1"/>
        <v>Tecnológicos-A 8.12. Prevención de fuga de datos:Las medidas de prevención de fugas de datos se deben implementar a los sistemas, redes y cualquier otro dispositivo que procese, almacene o transmita información sensible..</v>
      </c>
      <c r="U92" s="149" t="s">
        <v>143</v>
      </c>
      <c r="W92" s="149" t="s">
        <v>143</v>
      </c>
    </row>
    <row r="93" spans="9:23" ht="15" customHeight="1" x14ac:dyDescent="0.25">
      <c r="Q93" s="195" t="s">
        <v>461</v>
      </c>
      <c r="R93" s="198" t="s">
        <v>493</v>
      </c>
      <c r="S93" s="197" t="s">
        <v>494</v>
      </c>
      <c r="T93" s="197" t="str">
        <f t="shared" si="1"/>
        <v>Tecnológicos-A 8.13. Copia de seguridad de la información:Las copias de seguridad de la información, el software y los sistemas se deben mantener y probar periódicamente de conformidad con la política específica sobre copias de seguridad sobre temas específicos..</v>
      </c>
      <c r="U93" s="149" t="s">
        <v>143</v>
      </c>
      <c r="W93" s="149" t="s">
        <v>143</v>
      </c>
    </row>
    <row r="94" spans="9:23" ht="15" customHeight="1" x14ac:dyDescent="0.25">
      <c r="Q94" s="195" t="s">
        <v>461</v>
      </c>
      <c r="R94" s="198" t="s">
        <v>495</v>
      </c>
      <c r="S94" s="197" t="s">
        <v>496</v>
      </c>
      <c r="T94" s="197" t="str">
        <f t="shared" si="1"/>
        <v>Tecnológicos-A 8.14. Redundancia de las instalaciones de procesamiento de información:Las instalaciones de procesamiento de la información se deben implantar con redundancia suficiente para cumplir los requisitos de disponibilidad..</v>
      </c>
      <c r="U94" s="149" t="s">
        <v>143</v>
      </c>
      <c r="W94" s="149" t="s">
        <v>143</v>
      </c>
    </row>
    <row r="95" spans="9:23" ht="15" customHeight="1" x14ac:dyDescent="0.25">
      <c r="Q95" s="195" t="s">
        <v>461</v>
      </c>
      <c r="R95" s="198" t="s">
        <v>497</v>
      </c>
      <c r="S95" s="197" t="s">
        <v>498</v>
      </c>
      <c r="T95" s="197" t="str">
        <f t="shared" si="1"/>
        <v>Tecnológicos-A 8.15. Registro. Inicio sesión:Los registros que guardan actividades, excepciones, fallas y otros eventos pertinentes se deben producir, almacenar, proteger y analizar..</v>
      </c>
      <c r="U95" s="149" t="s">
        <v>143</v>
      </c>
      <c r="W95" s="149" t="s">
        <v>143</v>
      </c>
    </row>
    <row r="96" spans="9:23" ht="15" customHeight="1" x14ac:dyDescent="0.25">
      <c r="Q96" s="195" t="s">
        <v>461</v>
      </c>
      <c r="R96" s="198" t="s">
        <v>499</v>
      </c>
      <c r="S96" s="197" t="s">
        <v>500</v>
      </c>
      <c r="T96" s="197" t="str">
        <f t="shared" si="1"/>
        <v>Tecnológicos-A 8.16. Actividades de seguimiento:Se deben monitorear el comportamiento anómalo de las redes, los sistemas y las aplicaciones y se deben adoptar las medidas adecuadas para evaluar posibles incidentes de seguridad de la información..</v>
      </c>
      <c r="U96" s="149" t="s">
        <v>143</v>
      </c>
      <c r="W96" s="149" t="s">
        <v>143</v>
      </c>
    </row>
    <row r="97" spans="17:23" ht="15" customHeight="1" x14ac:dyDescent="0.25">
      <c r="Q97" s="195" t="s">
        <v>461</v>
      </c>
      <c r="R97" s="198" t="s">
        <v>501</v>
      </c>
      <c r="S97" s="197" t="s">
        <v>502</v>
      </c>
      <c r="T97" s="197" t="str">
        <f t="shared" si="1"/>
        <v>Tecnológicos-A 8.17. Sincronización de reloj:Los relojes de los sistemas de procesamiento de información utilizados por la organización se deben sincronizar con las fuentes de tiempo aprobadas..</v>
      </c>
      <c r="U97" s="149" t="s">
        <v>143</v>
      </c>
      <c r="W97" s="149" t="s">
        <v>143</v>
      </c>
    </row>
    <row r="98" spans="17:23" ht="15" customHeight="1" x14ac:dyDescent="0.25">
      <c r="Q98" s="195" t="s">
        <v>461</v>
      </c>
      <c r="R98" s="198" t="s">
        <v>503</v>
      </c>
      <c r="S98" s="197" t="s">
        <v>504</v>
      </c>
      <c r="T98" s="197" t="str">
        <f t="shared" si="1"/>
        <v>Tecnológicos-A 8.18. Uso de Programas de Utilidad Privilegiados:El uso de programas de utilidad que puedan ser capaces de anular los controles del sistema y de la aplicación debe restringirse y controlarse estrictamente..</v>
      </c>
      <c r="U98" s="149" t="s">
        <v>143</v>
      </c>
      <c r="W98" s="149" t="s">
        <v>143</v>
      </c>
    </row>
    <row r="99" spans="17:23" ht="15" customHeight="1" x14ac:dyDescent="0.25">
      <c r="Q99" s="195" t="s">
        <v>461</v>
      </c>
      <c r="R99" s="198" t="s">
        <v>505</v>
      </c>
      <c r="S99" s="197" t="s">
        <v>506</v>
      </c>
      <c r="T99" s="197" t="str">
        <f t="shared" si="1"/>
        <v>Tecnológicos-A 8.19. Instalación de Software en Sistemas Operacionales:Se deben implementar procedimientos y medidas para gestionar de forma segura la instalación de programas informáticos en los sistemas operativos..</v>
      </c>
      <c r="U99" s="149" t="s">
        <v>143</v>
      </c>
      <c r="W99" s="149" t="s">
        <v>143</v>
      </c>
    </row>
    <row r="100" spans="17:23" ht="15" customHeight="1" x14ac:dyDescent="0.25">
      <c r="Q100" s="195" t="s">
        <v>461</v>
      </c>
      <c r="R100" s="198" t="s">
        <v>507</v>
      </c>
      <c r="S100" s="197" t="s">
        <v>508</v>
      </c>
      <c r="T100" s="197" t="str">
        <f t="shared" si="1"/>
        <v>Tecnológicos-A 8.20. Seguridad en Redes:Las redes y los dispositivos de red deben estar asegurados, gestionados y controlados para proteger la información de los sistemas y las aplicaciones..</v>
      </c>
      <c r="U100" s="149" t="s">
        <v>143</v>
      </c>
      <c r="W100" s="149" t="s">
        <v>143</v>
      </c>
    </row>
    <row r="101" spans="17:23" ht="15" customHeight="1" x14ac:dyDescent="0.25">
      <c r="Q101" s="195" t="s">
        <v>461</v>
      </c>
      <c r="R101" s="198" t="s">
        <v>509</v>
      </c>
      <c r="S101" s="197" t="s">
        <v>510</v>
      </c>
      <c r="T101" s="197" t="str">
        <f t="shared" si="1"/>
        <v>Tecnológicos-A 8.21. Seguridad de los servicios de red:Se deben identificar, implementar y monitorear los mecanismos de seguridad, los niveles de servicios y los requisitos de servicio de los servicios de red..</v>
      </c>
      <c r="U101" s="149" t="s">
        <v>143</v>
      </c>
      <c r="W101" s="149" t="s">
        <v>143</v>
      </c>
    </row>
    <row r="102" spans="17:23" ht="15" customHeight="1" x14ac:dyDescent="0.25">
      <c r="Q102" s="195" t="s">
        <v>461</v>
      </c>
      <c r="R102" s="198" t="s">
        <v>511</v>
      </c>
      <c r="S102" s="197" t="s">
        <v>512</v>
      </c>
      <c r="T102" s="197" t="str">
        <f t="shared" si="1"/>
        <v>Tecnológicos-A 8.22. Segregación de Redes:Los grupos de servicios de información, los usuarios y los sistemas de información deben estar segregados en las redes de la organización..</v>
      </c>
      <c r="U102" s="149" t="s">
        <v>143</v>
      </c>
      <c r="W102" s="149" t="s">
        <v>143</v>
      </c>
    </row>
    <row r="103" spans="17:23" ht="15" customHeight="1" x14ac:dyDescent="0.25">
      <c r="Q103" s="195" t="s">
        <v>461</v>
      </c>
      <c r="R103" s="198" t="s">
        <v>513</v>
      </c>
      <c r="S103" s="197" t="s">
        <v>514</v>
      </c>
      <c r="T103" s="197" t="str">
        <f t="shared" si="1"/>
        <v>Tecnológicos-A 8.23. Filtrado web:El acceso a sitios web externos se deben gestionar para reducir la exposición a contenido malicioso..</v>
      </c>
      <c r="U103" s="149" t="s">
        <v>143</v>
      </c>
      <c r="W103" s="149" t="s">
        <v>143</v>
      </c>
    </row>
    <row r="104" spans="17:23" ht="15" customHeight="1" x14ac:dyDescent="0.25">
      <c r="Q104" s="195" t="s">
        <v>461</v>
      </c>
      <c r="R104" s="198" t="s">
        <v>515</v>
      </c>
      <c r="S104" s="197" t="s">
        <v>516</v>
      </c>
      <c r="T104" s="197" t="str">
        <f t="shared" si="1"/>
        <v>Tecnológicos-A 8.24. Uso de criptografía:Se deben definir e implementar normas para el uso eficaz de la criptografía, incluida la gestión de claves criptográficas. .</v>
      </c>
      <c r="U104" s="149" t="s">
        <v>143</v>
      </c>
      <c r="W104" s="149" t="s">
        <v>143</v>
      </c>
    </row>
    <row r="105" spans="17:23" ht="15" customHeight="1" x14ac:dyDescent="0.25">
      <c r="Q105" s="195" t="s">
        <v>461</v>
      </c>
      <c r="R105" s="198" t="s">
        <v>517</v>
      </c>
      <c r="S105" s="197" t="s">
        <v>518</v>
      </c>
      <c r="T105" s="197" t="str">
        <f t="shared" si="1"/>
        <v>Tecnológicos-A 8.25. Ciclo de vida de desarrollo seguro:Se deben establecer e implementar normas para el desarrollo seguro de software y sistemas..</v>
      </c>
      <c r="U105" s="149" t="s">
        <v>143</v>
      </c>
      <c r="W105" s="149" t="s">
        <v>143</v>
      </c>
    </row>
    <row r="106" spans="17:23" ht="15" customHeight="1" x14ac:dyDescent="0.25">
      <c r="Q106" s="195" t="s">
        <v>461</v>
      </c>
      <c r="R106" s="198" t="s">
        <v>519</v>
      </c>
      <c r="S106" s="197" t="s">
        <v>520</v>
      </c>
      <c r="T106" s="197" t="str">
        <f t="shared" si="1"/>
        <v>Tecnológicos-A 8.26. Requisitos de seguridad de la aplicación:Los requisitos de seguridad de la información se deben identificar, especificar y aprobar al desarrollo o adquirir aplicaciones..</v>
      </c>
      <c r="U106" s="149" t="s">
        <v>143</v>
      </c>
      <c r="W106" s="149" t="s">
        <v>143</v>
      </c>
    </row>
    <row r="107" spans="17:23" ht="15" customHeight="1" x14ac:dyDescent="0.25">
      <c r="Q107" s="195" t="s">
        <v>461</v>
      </c>
      <c r="R107" s="198" t="s">
        <v>521</v>
      </c>
      <c r="S107" s="197" t="s">
        <v>522</v>
      </c>
      <c r="T107" s="197" t="str">
        <f t="shared" si="1"/>
        <v>Tecnológicos-A 8.27. Arquitectura del sistema seguro y principios de ingeniería:Los principios para la ingeniería de sistemas seguros se deben establecer, documentar, mantener e implementar a cualquier actividad de desarrollo de sistemas de información..</v>
      </c>
      <c r="U107" s="149" t="s">
        <v>143</v>
      </c>
      <c r="W107" s="149" t="s">
        <v>143</v>
      </c>
    </row>
    <row r="108" spans="17:23" ht="15" customHeight="1" x14ac:dyDescent="0.25">
      <c r="Q108" s="195" t="s">
        <v>461</v>
      </c>
      <c r="R108" s="198" t="s">
        <v>523</v>
      </c>
      <c r="S108" s="197" t="s">
        <v>524</v>
      </c>
      <c r="T108" s="197" t="str">
        <f t="shared" si="1"/>
        <v>Tecnológicos-A 8.28. Codificación segura:Los principios de codificación segura se deben implementar al desarrollo de programas informáticos..</v>
      </c>
      <c r="U108" s="149" t="s">
        <v>143</v>
      </c>
      <c r="W108" s="149" t="s">
        <v>143</v>
      </c>
    </row>
    <row r="109" spans="17:23" ht="15" customHeight="1" x14ac:dyDescent="0.25">
      <c r="Q109" s="195" t="s">
        <v>461</v>
      </c>
      <c r="R109" s="198" t="s">
        <v>525</v>
      </c>
      <c r="S109" s="197" t="s">
        <v>526</v>
      </c>
      <c r="T109" s="197" t="str">
        <f t="shared" si="1"/>
        <v>Tecnológicos-A 8.29. Pruebas de seguridad en desarrollo y aceptación:Los procesos de ensayo de seguridad se deben definir e implementar en el ciclo de vida del desarrollo..</v>
      </c>
      <c r="U109" s="149" t="s">
        <v>143</v>
      </c>
      <c r="W109" s="149" t="s">
        <v>143</v>
      </c>
    </row>
    <row r="110" spans="17:23" ht="15" customHeight="1" x14ac:dyDescent="0.25">
      <c r="Q110" s="195" t="s">
        <v>461</v>
      </c>
      <c r="R110" s="198" t="s">
        <v>527</v>
      </c>
      <c r="S110" s="197" t="s">
        <v>528</v>
      </c>
      <c r="T110" s="197" t="str">
        <f t="shared" si="1"/>
        <v>Tecnológicos-A 8.30. Desarrollo subcontratado:La organización debe dirigir, monitorear y revisar las actividades relacionadas con el desarrollo de sistemas subcontratados..</v>
      </c>
      <c r="U110" s="149" t="s">
        <v>143</v>
      </c>
      <c r="W110" s="149" t="s">
        <v>143</v>
      </c>
    </row>
    <row r="111" spans="17:23" ht="15" customHeight="1" x14ac:dyDescent="0.25">
      <c r="Q111" s="195" t="s">
        <v>461</v>
      </c>
      <c r="R111" s="198" t="s">
        <v>529</v>
      </c>
      <c r="S111" s="197" t="s">
        <v>530</v>
      </c>
      <c r="T111" s="197" t="str">
        <f t="shared" si="1"/>
        <v>Tecnológicos-A 8.31. Separación de los entornos de desarrollo, prueba y producción:Los entornos de desarrollo, ensayo y producción deben estar separados y protegidos..</v>
      </c>
      <c r="U111" s="149" t="s">
        <v>143</v>
      </c>
      <c r="W111" s="149" t="s">
        <v>143</v>
      </c>
    </row>
    <row r="112" spans="17:23" ht="15" customHeight="1" x14ac:dyDescent="0.25">
      <c r="Q112" s="195" t="s">
        <v>461</v>
      </c>
      <c r="R112" s="198" t="s">
        <v>531</v>
      </c>
      <c r="S112" s="197" t="s">
        <v>532</v>
      </c>
      <c r="T112" s="197" t="str">
        <f t="shared" si="1"/>
        <v>Tecnológicos-A 8.32. Gestión del cambio:Los cambios en las instalaciones de procesamiento y sistemas de información deben estar sujetos a procedimientos de gestión de cambios..</v>
      </c>
      <c r="U112" s="149" t="s">
        <v>143</v>
      </c>
      <c r="W112" s="149" t="s">
        <v>143</v>
      </c>
    </row>
    <row r="113" spans="17:23" ht="15" customHeight="1" x14ac:dyDescent="0.25">
      <c r="Q113" s="195" t="s">
        <v>461</v>
      </c>
      <c r="R113" s="198" t="s">
        <v>533</v>
      </c>
      <c r="S113" s="197" t="s">
        <v>534</v>
      </c>
      <c r="T113" s="197" t="str">
        <f t="shared" si="1"/>
        <v>Tecnológicos-A 8.33. Información de las pruebas:La información de las pruebas se debe seleccionar, proteger y gestionar adecuadamente..</v>
      </c>
      <c r="U113" s="149" t="s">
        <v>143</v>
      </c>
      <c r="W113" s="149" t="s">
        <v>143</v>
      </c>
    </row>
    <row r="114" spans="17:23" ht="15" customHeight="1" x14ac:dyDescent="0.25">
      <c r="Q114" s="195" t="s">
        <v>461</v>
      </c>
      <c r="R114" s="198" t="s">
        <v>535</v>
      </c>
      <c r="S114" s="197" t="s">
        <v>536</v>
      </c>
      <c r="T114" s="197" t="str">
        <f t="shared" si="1"/>
        <v>Tecnológicos-A 8.34. Protección de los sistemas de información durante las pruebas de auditoría:Las pruebas de auditoría y otras actividades de aseguramiento que impliquen la evaluación de los sistemas operativos se deben planificar y acordar conjuntamente entre el probador y la dirección adecuada..</v>
      </c>
      <c r="U114" s="149" t="s">
        <v>143</v>
      </c>
      <c r="W114" s="149" t="s">
        <v>143</v>
      </c>
    </row>
  </sheetData>
  <sortState xmlns:xlrd2="http://schemas.microsoft.com/office/spreadsheetml/2017/richdata2" ref="C12:C16">
    <sortCondition ref="C12:C16"/>
  </sortState>
  <mergeCells count="7">
    <mergeCell ref="X21:AB21"/>
    <mergeCell ref="Q20:T20"/>
    <mergeCell ref="H3:O3"/>
    <mergeCell ref="C4:D4"/>
    <mergeCell ref="E4:F4"/>
    <mergeCell ref="K4:L4"/>
    <mergeCell ref="M4:N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2:M28"/>
  <sheetViews>
    <sheetView topLeftCell="A9" zoomScale="70" zoomScaleNormal="70" workbookViewId="0">
      <selection activeCell="I27" sqref="I27"/>
    </sheetView>
  </sheetViews>
  <sheetFormatPr baseColWidth="10" defaultColWidth="11.42578125" defaultRowHeight="15" x14ac:dyDescent="0.25"/>
  <cols>
    <col min="1" max="1" width="13.140625" customWidth="1"/>
    <col min="3" max="3" width="17.5703125" customWidth="1"/>
    <col min="4" max="4" width="13.5703125" customWidth="1"/>
    <col min="5" max="5" width="14" customWidth="1"/>
    <col min="7" max="7" width="13.7109375" customWidth="1"/>
    <col min="13" max="13" width="14.140625" customWidth="1"/>
  </cols>
  <sheetData>
    <row r="2" spans="1:13" x14ac:dyDescent="0.25">
      <c r="B2" s="324" t="s">
        <v>537</v>
      </c>
      <c r="C2" s="324"/>
    </row>
    <row r="3" spans="1:13" x14ac:dyDescent="0.25">
      <c r="B3" s="10" t="s">
        <v>185</v>
      </c>
      <c r="C3" s="11"/>
    </row>
    <row r="4" spans="1:13" x14ac:dyDescent="0.25">
      <c r="B4" s="10" t="s">
        <v>538</v>
      </c>
      <c r="C4" s="12"/>
    </row>
    <row r="5" spans="1:13" x14ac:dyDescent="0.25">
      <c r="B5" s="10" t="s">
        <v>229</v>
      </c>
      <c r="C5" s="13"/>
    </row>
    <row r="6" spans="1:13" x14ac:dyDescent="0.25">
      <c r="B6" s="10" t="s">
        <v>270</v>
      </c>
      <c r="C6" s="14"/>
    </row>
    <row r="8" spans="1:13" ht="15.75" x14ac:dyDescent="0.25">
      <c r="A8" s="232" t="s">
        <v>539</v>
      </c>
      <c r="B8" s="232"/>
      <c r="C8" s="232"/>
      <c r="D8" s="232"/>
      <c r="E8" s="232"/>
      <c r="F8" s="232"/>
    </row>
    <row r="9" spans="1:13" ht="15.75" thickBot="1" x14ac:dyDescent="0.3"/>
    <row r="10" spans="1:13" ht="16.5" thickTop="1" thickBot="1" x14ac:dyDescent="0.3">
      <c r="A10" s="224" t="s">
        <v>34</v>
      </c>
      <c r="B10" s="225"/>
      <c r="C10" s="226" t="s">
        <v>540</v>
      </c>
      <c r="D10" s="227"/>
      <c r="E10" s="227"/>
      <c r="F10" s="227"/>
      <c r="G10" s="228"/>
      <c r="I10" s="214"/>
      <c r="J10" s="213"/>
      <c r="K10" s="213"/>
      <c r="L10" s="213"/>
      <c r="M10" s="213"/>
    </row>
    <row r="11" spans="1:13" ht="15.75" thickBot="1" x14ac:dyDescent="0.3">
      <c r="A11" s="15" t="s">
        <v>541</v>
      </c>
      <c r="B11" s="16" t="s">
        <v>542</v>
      </c>
      <c r="C11" s="229"/>
      <c r="D11" s="230"/>
      <c r="E11" s="230"/>
      <c r="F11" s="230"/>
      <c r="G11" s="231"/>
      <c r="I11" s="215"/>
      <c r="J11" s="82"/>
      <c r="K11" s="82"/>
      <c r="L11" s="82"/>
      <c r="M11" s="82"/>
    </row>
    <row r="12" spans="1:13" ht="39.950000000000003" customHeight="1" thickBot="1" x14ac:dyDescent="0.3">
      <c r="A12" s="21" t="s">
        <v>180</v>
      </c>
      <c r="B12" s="20">
        <v>1</v>
      </c>
      <c r="C12" s="22"/>
      <c r="D12" s="23"/>
      <c r="E12" s="23"/>
      <c r="F12" s="23"/>
      <c r="G12" s="24"/>
      <c r="I12" s="215"/>
      <c r="J12" s="82"/>
      <c r="K12" s="82"/>
      <c r="L12" s="82"/>
      <c r="M12" s="82"/>
    </row>
    <row r="13" spans="1:13" ht="39.950000000000003" customHeight="1" thickBot="1" x14ac:dyDescent="0.3">
      <c r="A13" s="21" t="s">
        <v>172</v>
      </c>
      <c r="B13" s="20">
        <v>0.8</v>
      </c>
      <c r="C13" s="25"/>
      <c r="D13" s="26"/>
      <c r="E13" s="27"/>
      <c r="F13" s="27"/>
      <c r="G13" s="28"/>
      <c r="I13" s="215"/>
      <c r="J13" s="82"/>
      <c r="K13" s="82"/>
      <c r="L13" s="82"/>
      <c r="M13" s="82"/>
    </row>
    <row r="14" spans="1:13" ht="39.950000000000003" customHeight="1" thickBot="1" x14ac:dyDescent="0.3">
      <c r="A14" s="21" t="s">
        <v>181</v>
      </c>
      <c r="B14" s="20">
        <v>0.6</v>
      </c>
      <c r="C14" s="25"/>
      <c r="D14" s="26"/>
      <c r="E14" s="26"/>
      <c r="F14" s="27"/>
      <c r="G14" s="28"/>
      <c r="I14" s="215"/>
      <c r="J14" s="82"/>
      <c r="K14" s="82"/>
      <c r="L14" s="82"/>
      <c r="M14" s="82"/>
    </row>
    <row r="15" spans="1:13" ht="39.950000000000003" customHeight="1" thickBot="1" x14ac:dyDescent="0.3">
      <c r="A15" s="21" t="s">
        <v>182</v>
      </c>
      <c r="B15" s="20">
        <v>0.4</v>
      </c>
      <c r="C15" s="29"/>
      <c r="D15" s="26"/>
      <c r="E15" s="26"/>
      <c r="F15" s="27"/>
      <c r="G15" s="28"/>
      <c r="I15" s="215"/>
      <c r="J15" s="82"/>
      <c r="K15" s="82"/>
      <c r="L15" s="82"/>
      <c r="M15" s="82"/>
    </row>
    <row r="16" spans="1:13" ht="39.950000000000003" customHeight="1" thickBot="1" x14ac:dyDescent="0.3">
      <c r="A16" s="21" t="s">
        <v>183</v>
      </c>
      <c r="B16" s="20">
        <v>0.2</v>
      </c>
      <c r="C16" s="30"/>
      <c r="D16" s="31"/>
      <c r="E16" s="32"/>
      <c r="F16" s="33"/>
      <c r="G16" s="34"/>
      <c r="I16" s="215"/>
      <c r="J16" s="82"/>
      <c r="K16" s="82"/>
      <c r="L16" s="82"/>
      <c r="M16" s="82"/>
    </row>
    <row r="17" spans="1:13" ht="30.75" thickBot="1" x14ac:dyDescent="0.3">
      <c r="A17" s="220" t="s">
        <v>36</v>
      </c>
      <c r="B17" s="16" t="s">
        <v>541</v>
      </c>
      <c r="C17" s="16" t="s">
        <v>272</v>
      </c>
      <c r="D17" s="16" t="s">
        <v>255</v>
      </c>
      <c r="E17" s="16" t="s">
        <v>229</v>
      </c>
      <c r="F17" s="16" t="s">
        <v>208</v>
      </c>
      <c r="G17" s="16" t="s">
        <v>184</v>
      </c>
      <c r="I17" s="215"/>
      <c r="J17" s="82"/>
      <c r="K17" s="82"/>
      <c r="L17" s="82"/>
      <c r="M17" s="82"/>
    </row>
    <row r="18" spans="1:13" ht="15.75" thickBot="1" x14ac:dyDescent="0.3">
      <c r="A18" s="221"/>
      <c r="B18" s="16" t="s">
        <v>542</v>
      </c>
      <c r="C18" s="19">
        <v>0.2</v>
      </c>
      <c r="D18" s="19">
        <v>0.4</v>
      </c>
      <c r="E18" s="19">
        <v>0.6</v>
      </c>
      <c r="F18" s="19">
        <v>0.8</v>
      </c>
      <c r="G18" s="19">
        <v>1</v>
      </c>
      <c r="I18" s="215"/>
      <c r="J18" s="82"/>
      <c r="K18" s="82"/>
      <c r="L18" s="82"/>
      <c r="M18" s="82"/>
    </row>
    <row r="20" spans="1:13" ht="15.75" thickBot="1" x14ac:dyDescent="0.3"/>
    <row r="21" spans="1:13" ht="25.5" customHeight="1" thickBot="1" x14ac:dyDescent="0.3">
      <c r="B21" s="332" t="s">
        <v>543</v>
      </c>
      <c r="C21" s="325" t="s">
        <v>544</v>
      </c>
      <c r="D21" s="325"/>
      <c r="E21" s="325"/>
      <c r="F21" s="325"/>
    </row>
    <row r="22" spans="1:13" ht="39" customHeight="1" thickBot="1" x14ac:dyDescent="0.3">
      <c r="B22" s="332"/>
      <c r="C22" s="329" t="s">
        <v>545</v>
      </c>
      <c r="D22" s="330"/>
      <c r="E22" s="330"/>
      <c r="F22" s="331"/>
    </row>
    <row r="23" spans="1:13" ht="43.5" customHeight="1" thickBot="1" x14ac:dyDescent="0.3">
      <c r="B23" s="80" t="s">
        <v>270</v>
      </c>
      <c r="C23" s="326" t="s">
        <v>546</v>
      </c>
      <c r="D23" s="327"/>
      <c r="E23" s="327"/>
      <c r="F23" s="328"/>
    </row>
    <row r="24" spans="1:13" ht="43.5" customHeight="1" thickBot="1" x14ac:dyDescent="0.3">
      <c r="B24" s="80" t="s">
        <v>229</v>
      </c>
      <c r="C24" s="336" t="s">
        <v>547</v>
      </c>
      <c r="D24" s="337"/>
      <c r="E24" s="337"/>
      <c r="F24" s="338"/>
    </row>
    <row r="25" spans="1:13" ht="43.5" customHeight="1" thickBot="1" x14ac:dyDescent="0.3">
      <c r="B25" s="325" t="s">
        <v>209</v>
      </c>
      <c r="C25" s="336" t="s">
        <v>548</v>
      </c>
      <c r="D25" s="337"/>
      <c r="E25" s="337"/>
      <c r="F25" s="338"/>
    </row>
    <row r="26" spans="1:13" ht="43.5" customHeight="1" thickBot="1" x14ac:dyDescent="0.3">
      <c r="B26" s="325"/>
      <c r="C26" s="333" t="s">
        <v>549</v>
      </c>
      <c r="D26" s="334"/>
      <c r="E26" s="334"/>
      <c r="F26" s="335"/>
    </row>
    <row r="27" spans="1:13" ht="43.5" customHeight="1" thickBot="1" x14ac:dyDescent="0.3">
      <c r="B27" s="325" t="s">
        <v>185</v>
      </c>
      <c r="C27" s="336" t="s">
        <v>548</v>
      </c>
      <c r="D27" s="337"/>
      <c r="E27" s="337"/>
      <c r="F27" s="338"/>
    </row>
    <row r="28" spans="1:13" ht="43.5" customHeight="1" thickBot="1" x14ac:dyDescent="0.3">
      <c r="B28" s="325"/>
      <c r="C28" s="333" t="s">
        <v>549</v>
      </c>
      <c r="D28" s="334"/>
      <c r="E28" s="334"/>
      <c r="F28" s="335"/>
    </row>
  </sheetData>
  <mergeCells count="16">
    <mergeCell ref="B25:B26"/>
    <mergeCell ref="B27:B28"/>
    <mergeCell ref="C21:F21"/>
    <mergeCell ref="C23:F23"/>
    <mergeCell ref="C22:F22"/>
    <mergeCell ref="B21:B22"/>
    <mergeCell ref="C28:F28"/>
    <mergeCell ref="C27:F27"/>
    <mergeCell ref="C26:F26"/>
    <mergeCell ref="C25:F25"/>
    <mergeCell ref="C24:F24"/>
    <mergeCell ref="B2:C2"/>
    <mergeCell ref="A8:F8"/>
    <mergeCell ref="A10:B10"/>
    <mergeCell ref="C10:G11"/>
    <mergeCell ref="A17:A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N24"/>
  <sheetViews>
    <sheetView zoomScale="110" zoomScaleNormal="110" workbookViewId="0">
      <selection activeCell="O11" sqref="O11"/>
    </sheetView>
  </sheetViews>
  <sheetFormatPr baseColWidth="10" defaultColWidth="11.42578125" defaultRowHeight="15" x14ac:dyDescent="0.25"/>
  <cols>
    <col min="1" max="1" width="2.140625" customWidth="1"/>
    <col min="2" max="3" width="11.7109375" bestFit="1" customWidth="1"/>
    <col min="4" max="7" width="12.7109375" customWidth="1"/>
    <col min="8" max="8" width="16.28515625" customWidth="1"/>
    <col min="9" max="9" width="10.5703125" customWidth="1"/>
    <col min="10" max="10" width="11.7109375" bestFit="1" customWidth="1"/>
    <col min="11" max="11" width="14.42578125" customWidth="1"/>
    <col min="12" max="12" width="19.7109375" customWidth="1"/>
    <col min="13" max="13" width="12.7109375" customWidth="1"/>
    <col min="14" max="14" width="14" customWidth="1"/>
  </cols>
  <sheetData>
    <row r="1" spans="1:14" ht="12.75" customHeight="1" x14ac:dyDescent="0.25">
      <c r="A1" s="219"/>
      <c r="B1" s="219"/>
      <c r="C1" s="219"/>
      <c r="D1" s="233" t="s">
        <v>550</v>
      </c>
      <c r="E1" s="234"/>
      <c r="F1" s="234"/>
      <c r="G1" s="234"/>
      <c r="H1" s="234"/>
      <c r="I1" s="234"/>
      <c r="J1" s="234"/>
      <c r="K1" s="234"/>
      <c r="L1" s="234"/>
      <c r="M1" s="218"/>
      <c r="N1" s="218"/>
    </row>
    <row r="2" spans="1:14" ht="12.75" customHeight="1" x14ac:dyDescent="0.25">
      <c r="A2" s="219"/>
      <c r="B2" s="219"/>
      <c r="C2" s="219"/>
      <c r="D2" s="235" t="s">
        <v>551</v>
      </c>
      <c r="E2" s="235"/>
      <c r="F2" s="235"/>
      <c r="G2" s="235"/>
      <c r="H2" s="235"/>
      <c r="I2" s="235"/>
      <c r="J2" s="235"/>
      <c r="K2" s="235"/>
      <c r="L2" s="235"/>
      <c r="M2" s="218"/>
      <c r="N2" s="218"/>
    </row>
    <row r="4" spans="1:14" x14ac:dyDescent="0.25">
      <c r="A4" s="3" t="s">
        <v>552</v>
      </c>
      <c r="B4" s="3"/>
      <c r="C4" s="3"/>
      <c r="D4" s="3"/>
      <c r="E4" s="3"/>
      <c r="F4" s="3"/>
      <c r="G4" s="3"/>
      <c r="H4" s="3"/>
    </row>
    <row r="6" spans="1:14" ht="15.75" x14ac:dyDescent="0.25">
      <c r="B6" s="232" t="s">
        <v>539</v>
      </c>
      <c r="C6" s="232"/>
      <c r="D6" s="232"/>
      <c r="E6" s="232"/>
      <c r="F6" s="232"/>
      <c r="G6" s="232"/>
      <c r="H6" s="232"/>
      <c r="I6" s="232"/>
      <c r="J6" s="232"/>
      <c r="K6" s="232"/>
      <c r="L6" s="232"/>
      <c r="M6" s="232"/>
      <c r="N6" s="232"/>
    </row>
    <row r="7" spans="1:14" ht="9" customHeight="1" thickBot="1" x14ac:dyDescent="0.3"/>
    <row r="8" spans="1:14" ht="15.75" thickBot="1" x14ac:dyDescent="0.3">
      <c r="B8" s="224" t="s">
        <v>34</v>
      </c>
      <c r="C8" s="225"/>
      <c r="D8" s="226" t="s">
        <v>553</v>
      </c>
      <c r="E8" s="227"/>
      <c r="F8" s="227"/>
      <c r="G8" s="227"/>
      <c r="H8" s="228"/>
      <c r="J8" s="82"/>
      <c r="K8" s="82"/>
      <c r="L8" s="82"/>
      <c r="M8" s="82"/>
      <c r="N8" s="82"/>
    </row>
    <row r="9" spans="1:14" ht="15.75" thickBot="1" x14ac:dyDescent="0.3">
      <c r="B9" s="15" t="s">
        <v>541</v>
      </c>
      <c r="C9" s="16" t="s">
        <v>542</v>
      </c>
      <c r="D9" s="229"/>
      <c r="E9" s="230"/>
      <c r="F9" s="230"/>
      <c r="G9" s="230"/>
      <c r="H9" s="231"/>
      <c r="J9" s="82"/>
      <c r="K9" s="222" t="s">
        <v>537</v>
      </c>
      <c r="L9" s="223"/>
      <c r="M9" s="82"/>
      <c r="N9" s="82"/>
    </row>
    <row r="10" spans="1:14" ht="50.1" customHeight="1" thickBot="1" x14ac:dyDescent="0.3">
      <c r="B10" s="21" t="s">
        <v>180</v>
      </c>
      <c r="C10" s="20">
        <v>1</v>
      </c>
      <c r="D10" s="22"/>
      <c r="E10" s="23"/>
      <c r="F10" s="23"/>
      <c r="G10" s="23"/>
      <c r="H10" s="24"/>
      <c r="J10" s="82"/>
      <c r="K10" s="10" t="s">
        <v>185</v>
      </c>
      <c r="L10" s="11"/>
      <c r="M10" s="82"/>
      <c r="N10" s="82"/>
    </row>
    <row r="11" spans="1:14" ht="50.1" customHeight="1" thickBot="1" x14ac:dyDescent="0.3">
      <c r="B11" s="21" t="s">
        <v>172</v>
      </c>
      <c r="C11" s="20">
        <v>0.8</v>
      </c>
      <c r="D11" s="25"/>
      <c r="E11" s="26"/>
      <c r="F11" s="27"/>
      <c r="G11" s="27"/>
      <c r="H11" s="28"/>
      <c r="J11" s="82"/>
      <c r="K11" s="10" t="s">
        <v>538</v>
      </c>
      <c r="L11" s="12"/>
      <c r="M11" s="82"/>
      <c r="N11" s="82"/>
    </row>
    <row r="12" spans="1:14" ht="50.1" customHeight="1" thickBot="1" x14ac:dyDescent="0.3">
      <c r="B12" s="21" t="s">
        <v>181</v>
      </c>
      <c r="C12" s="20">
        <v>0.6</v>
      </c>
      <c r="D12" s="25"/>
      <c r="E12" s="26"/>
      <c r="F12" s="26"/>
      <c r="G12" s="27"/>
      <c r="H12" s="28"/>
      <c r="J12" s="82"/>
      <c r="K12" s="10" t="s">
        <v>229</v>
      </c>
      <c r="L12" s="13"/>
      <c r="M12" s="82"/>
      <c r="N12" s="82"/>
    </row>
    <row r="13" spans="1:14" ht="50.1" customHeight="1" thickBot="1" x14ac:dyDescent="0.3">
      <c r="B13" s="21" t="s">
        <v>182</v>
      </c>
      <c r="C13" s="20">
        <v>0.4</v>
      </c>
      <c r="D13" s="29"/>
      <c r="E13" s="26"/>
      <c r="F13" s="26"/>
      <c r="G13" s="27"/>
      <c r="H13" s="28"/>
      <c r="J13" s="82"/>
      <c r="K13" s="10" t="s">
        <v>270</v>
      </c>
      <c r="L13" s="14"/>
      <c r="M13" s="82"/>
      <c r="N13" s="82"/>
    </row>
    <row r="14" spans="1:14" ht="50.1" customHeight="1" thickBot="1" x14ac:dyDescent="0.3">
      <c r="B14" s="21" t="s">
        <v>183</v>
      </c>
      <c r="C14" s="20">
        <v>0.2</v>
      </c>
      <c r="D14" s="30"/>
      <c r="E14" s="31"/>
      <c r="F14" s="32"/>
      <c r="G14" s="33"/>
      <c r="H14" s="34"/>
      <c r="J14" s="82"/>
      <c r="K14" s="82"/>
      <c r="L14" s="82"/>
      <c r="M14" s="82"/>
      <c r="N14" s="82"/>
    </row>
    <row r="15" spans="1:14" ht="15.75" thickBot="1" x14ac:dyDescent="0.3">
      <c r="B15" s="220" t="s">
        <v>36</v>
      </c>
      <c r="C15" s="16" t="s">
        <v>541</v>
      </c>
      <c r="D15" s="16" t="s">
        <v>272</v>
      </c>
      <c r="E15" s="16" t="s">
        <v>255</v>
      </c>
      <c r="F15" s="16" t="s">
        <v>229</v>
      </c>
      <c r="G15" s="16" t="s">
        <v>208</v>
      </c>
      <c r="H15" s="16" t="s">
        <v>184</v>
      </c>
      <c r="J15" s="82"/>
      <c r="K15" s="82"/>
      <c r="L15" s="82"/>
      <c r="M15" s="82"/>
      <c r="N15" s="82"/>
    </row>
    <row r="16" spans="1:14" ht="15.75" thickBot="1" x14ac:dyDescent="0.3">
      <c r="B16" s="221"/>
      <c r="C16" s="16" t="s">
        <v>542</v>
      </c>
      <c r="D16" s="19">
        <v>0.2</v>
      </c>
      <c r="E16" s="19">
        <v>0.4</v>
      </c>
      <c r="F16" s="19">
        <v>0.6</v>
      </c>
      <c r="G16" s="19">
        <v>0.8</v>
      </c>
      <c r="H16" s="19">
        <v>1</v>
      </c>
      <c r="J16" s="82"/>
      <c r="K16" s="82"/>
      <c r="L16" s="82"/>
      <c r="M16" s="82"/>
      <c r="N16" s="82"/>
    </row>
    <row r="18" ht="83.25" customHeight="1" x14ac:dyDescent="0.25"/>
    <row r="20" ht="83.25" customHeight="1" x14ac:dyDescent="0.25"/>
    <row r="22" ht="83.25" customHeight="1" x14ac:dyDescent="0.25"/>
    <row r="24" ht="83.25" customHeight="1" x14ac:dyDescent="0.25"/>
  </sheetData>
  <mergeCells count="8">
    <mergeCell ref="A1:C2"/>
    <mergeCell ref="B15:B16"/>
    <mergeCell ref="K9:L9"/>
    <mergeCell ref="B8:C8"/>
    <mergeCell ref="D8:H9"/>
    <mergeCell ref="B6:N6"/>
    <mergeCell ref="D1:L1"/>
    <mergeCell ref="D2:L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16" zoomScale="80" zoomScaleNormal="80" workbookViewId="0">
      <selection activeCell="H14" sqref="H14:I14"/>
    </sheetView>
  </sheetViews>
  <sheetFormatPr baseColWidth="10" defaultColWidth="11.42578125" defaultRowHeight="15" x14ac:dyDescent="0.25"/>
  <cols>
    <col min="1" max="1" width="17.42578125" style="56" customWidth="1"/>
    <col min="2" max="5" width="25.7109375" customWidth="1"/>
    <col min="6" max="6" width="17.85546875" customWidth="1"/>
    <col min="7" max="7" width="18.5703125" style="56" customWidth="1"/>
    <col min="8" max="8" width="26" customWidth="1"/>
    <col min="9" max="11" width="25.7109375" customWidth="1"/>
  </cols>
  <sheetData>
    <row r="1" spans="1:11" ht="15.75" x14ac:dyDescent="0.25">
      <c r="A1" s="232" t="s">
        <v>554</v>
      </c>
      <c r="B1" s="232"/>
      <c r="C1" s="232"/>
      <c r="D1" s="232"/>
      <c r="F1" s="232" t="s">
        <v>555</v>
      </c>
      <c r="G1" s="232"/>
      <c r="H1" s="232"/>
    </row>
    <row r="2" spans="1:11" ht="15.75" thickBot="1" x14ac:dyDescent="0.3"/>
    <row r="3" spans="1:11" ht="21.75" customHeight="1" thickBot="1" x14ac:dyDescent="0.3">
      <c r="A3" s="369" t="s">
        <v>556</v>
      </c>
      <c r="B3" s="369"/>
      <c r="C3" s="369"/>
      <c r="D3" s="370"/>
      <c r="F3" s="367" t="s">
        <v>557</v>
      </c>
      <c r="G3" s="367" t="s">
        <v>558</v>
      </c>
      <c r="H3" s="367"/>
    </row>
    <row r="4" spans="1:11" ht="28.5" customHeight="1" thickBot="1" x14ac:dyDescent="0.3">
      <c r="A4" s="57"/>
      <c r="B4" s="42" t="s">
        <v>559</v>
      </c>
      <c r="C4" s="43" t="s">
        <v>560</v>
      </c>
      <c r="D4" s="42" t="s">
        <v>34</v>
      </c>
      <c r="F4" s="367"/>
      <c r="G4" s="51" t="s">
        <v>561</v>
      </c>
      <c r="H4" s="51" t="s">
        <v>562</v>
      </c>
    </row>
    <row r="5" spans="1:11" ht="51.75" thickBot="1" x14ac:dyDescent="0.3">
      <c r="A5" s="44" t="s">
        <v>103</v>
      </c>
      <c r="B5" s="5" t="s">
        <v>563</v>
      </c>
      <c r="C5" s="45" t="s">
        <v>564</v>
      </c>
      <c r="D5" s="46">
        <v>0.2</v>
      </c>
      <c r="F5" s="52" t="s">
        <v>104</v>
      </c>
      <c r="G5" s="53">
        <v>0.2</v>
      </c>
      <c r="H5" s="368" t="s">
        <v>565</v>
      </c>
    </row>
    <row r="6" spans="1:11" ht="39" thickBot="1" x14ac:dyDescent="0.3">
      <c r="A6" s="47" t="s">
        <v>116</v>
      </c>
      <c r="B6" s="5" t="s">
        <v>566</v>
      </c>
      <c r="C6" s="45" t="s">
        <v>567</v>
      </c>
      <c r="D6" s="46">
        <v>0.4</v>
      </c>
      <c r="F6" s="52" t="s">
        <v>117</v>
      </c>
      <c r="G6" s="53">
        <v>0.4</v>
      </c>
      <c r="H6" s="368"/>
    </row>
    <row r="7" spans="1:11" ht="39" thickBot="1" x14ac:dyDescent="0.3">
      <c r="A7" s="48" t="s">
        <v>129</v>
      </c>
      <c r="B7" s="5" t="s">
        <v>568</v>
      </c>
      <c r="C7" s="45" t="s">
        <v>569</v>
      </c>
      <c r="D7" s="46">
        <v>0.6</v>
      </c>
      <c r="F7" s="54" t="s">
        <v>118</v>
      </c>
      <c r="G7" s="55">
        <v>0.6</v>
      </c>
      <c r="H7" s="55">
        <v>0.6</v>
      </c>
    </row>
    <row r="8" spans="1:11" ht="51.75" thickBot="1" x14ac:dyDescent="0.3">
      <c r="A8" s="49" t="s">
        <v>134</v>
      </c>
      <c r="B8" s="5" t="s">
        <v>570</v>
      </c>
      <c r="C8" s="45" t="s">
        <v>571</v>
      </c>
      <c r="D8" s="46">
        <v>0.8</v>
      </c>
      <c r="F8" s="54" t="s">
        <v>135</v>
      </c>
      <c r="G8" s="55">
        <v>0.8</v>
      </c>
      <c r="H8" s="55">
        <v>0.8</v>
      </c>
    </row>
    <row r="9" spans="1:11" ht="39" thickBot="1" x14ac:dyDescent="0.3">
      <c r="A9" s="50" t="s">
        <v>139</v>
      </c>
      <c r="B9" s="5" t="s">
        <v>572</v>
      </c>
      <c r="C9" s="45" t="s">
        <v>573</v>
      </c>
      <c r="D9" s="46">
        <v>1</v>
      </c>
      <c r="F9" s="54" t="s">
        <v>140</v>
      </c>
      <c r="G9" s="55">
        <v>1</v>
      </c>
      <c r="H9" s="55">
        <v>1</v>
      </c>
    </row>
    <row r="11" spans="1:11" ht="15.75" thickBot="1" x14ac:dyDescent="0.3"/>
    <row r="12" spans="1:11" ht="23.25" customHeight="1" thickBot="1" x14ac:dyDescent="0.3">
      <c r="A12" s="339" t="s">
        <v>574</v>
      </c>
      <c r="B12" s="339"/>
      <c r="C12" s="339"/>
      <c r="D12" s="339"/>
      <c r="E12" s="339"/>
      <c r="G12" s="339" t="s">
        <v>575</v>
      </c>
      <c r="H12" s="339"/>
      <c r="I12" s="339"/>
      <c r="J12" s="339"/>
      <c r="K12" s="339"/>
    </row>
    <row r="13" spans="1:11" ht="39" customHeight="1" thickBot="1" x14ac:dyDescent="0.3">
      <c r="A13" s="7" t="s">
        <v>576</v>
      </c>
      <c r="B13" s="340" t="s">
        <v>577</v>
      </c>
      <c r="C13" s="340"/>
      <c r="D13" s="340" t="s">
        <v>578</v>
      </c>
      <c r="E13" s="340"/>
      <c r="G13" s="7" t="s">
        <v>576</v>
      </c>
      <c r="H13" s="340" t="s">
        <v>579</v>
      </c>
      <c r="I13" s="340"/>
      <c r="J13" s="340" t="s">
        <v>578</v>
      </c>
      <c r="K13" s="340"/>
    </row>
    <row r="14" spans="1:11" ht="24.95" customHeight="1" x14ac:dyDescent="0.25">
      <c r="A14" s="347" t="s">
        <v>580</v>
      </c>
      <c r="B14" s="341" t="s">
        <v>581</v>
      </c>
      <c r="C14" s="342"/>
      <c r="D14" s="341" t="s">
        <v>582</v>
      </c>
      <c r="E14" s="342"/>
      <c r="G14" s="347" t="s">
        <v>580</v>
      </c>
      <c r="H14" s="341" t="s">
        <v>583</v>
      </c>
      <c r="I14" s="342"/>
      <c r="J14" s="341" t="s">
        <v>584</v>
      </c>
      <c r="K14" s="342"/>
    </row>
    <row r="15" spans="1:11" ht="24.95" customHeight="1" x14ac:dyDescent="0.25">
      <c r="A15" s="348"/>
      <c r="B15" s="343" t="s">
        <v>585</v>
      </c>
      <c r="C15" s="344"/>
      <c r="D15" s="343" t="s">
        <v>586</v>
      </c>
      <c r="E15" s="344"/>
      <c r="G15" s="348"/>
      <c r="H15" s="343" t="s">
        <v>587</v>
      </c>
      <c r="I15" s="344"/>
      <c r="J15" s="343" t="s">
        <v>588</v>
      </c>
      <c r="K15" s="344"/>
    </row>
    <row r="16" spans="1:11" ht="39.950000000000003" customHeight="1" thickBot="1" x14ac:dyDescent="0.3">
      <c r="A16" s="348"/>
      <c r="B16" s="343" t="s">
        <v>589</v>
      </c>
      <c r="C16" s="344"/>
      <c r="D16" s="343" t="s">
        <v>590</v>
      </c>
      <c r="E16" s="344"/>
      <c r="G16" s="349"/>
      <c r="H16" s="345" t="s">
        <v>591</v>
      </c>
      <c r="I16" s="346"/>
      <c r="J16" s="345" t="s">
        <v>592</v>
      </c>
      <c r="K16" s="346"/>
    </row>
    <row r="17" spans="1:11" ht="51.95" customHeight="1" x14ac:dyDescent="0.25">
      <c r="A17" s="348"/>
      <c r="B17" s="343" t="s">
        <v>593</v>
      </c>
      <c r="C17" s="344"/>
      <c r="D17" s="343" t="s">
        <v>594</v>
      </c>
      <c r="E17" s="344"/>
      <c r="G17" s="347" t="s">
        <v>595</v>
      </c>
      <c r="H17" s="341" t="s">
        <v>596</v>
      </c>
      <c r="I17" s="342"/>
      <c r="J17" s="341" t="s">
        <v>597</v>
      </c>
      <c r="K17" s="342"/>
    </row>
    <row r="18" spans="1:11" ht="24.95" customHeight="1" thickBot="1" x14ac:dyDescent="0.3">
      <c r="A18" s="349"/>
      <c r="B18" s="350"/>
      <c r="C18" s="351"/>
      <c r="D18" s="345" t="s">
        <v>598</v>
      </c>
      <c r="E18" s="346"/>
      <c r="G18" s="348"/>
      <c r="H18" s="343" t="s">
        <v>599</v>
      </c>
      <c r="I18" s="344"/>
      <c r="J18" s="343" t="s">
        <v>600</v>
      </c>
      <c r="K18" s="344"/>
    </row>
    <row r="19" spans="1:11" ht="24.95" customHeight="1" thickBot="1" x14ac:dyDescent="0.3">
      <c r="A19" s="347" t="s">
        <v>595</v>
      </c>
      <c r="B19" s="341" t="s">
        <v>601</v>
      </c>
      <c r="C19" s="342"/>
      <c r="D19" s="341" t="s">
        <v>602</v>
      </c>
      <c r="E19" s="342"/>
      <c r="G19" s="349"/>
      <c r="H19" s="345" t="s">
        <v>603</v>
      </c>
      <c r="I19" s="346"/>
      <c r="J19" s="345" t="s">
        <v>604</v>
      </c>
      <c r="K19" s="346"/>
    </row>
    <row r="20" spans="1:11" ht="24.95" customHeight="1" x14ac:dyDescent="0.25">
      <c r="A20" s="348"/>
      <c r="B20" s="343" t="s">
        <v>605</v>
      </c>
      <c r="C20" s="344"/>
      <c r="D20" s="343" t="s">
        <v>606</v>
      </c>
      <c r="E20" s="344"/>
      <c r="G20" s="347" t="s">
        <v>607</v>
      </c>
      <c r="H20" s="341" t="s">
        <v>608</v>
      </c>
      <c r="I20" s="342"/>
      <c r="J20" s="341" t="s">
        <v>609</v>
      </c>
      <c r="K20" s="342"/>
    </row>
    <row r="21" spans="1:11" ht="39.950000000000003" customHeight="1" x14ac:dyDescent="0.25">
      <c r="A21" s="348"/>
      <c r="B21" s="343" t="s">
        <v>610</v>
      </c>
      <c r="C21" s="344"/>
      <c r="D21" s="343" t="s">
        <v>611</v>
      </c>
      <c r="E21" s="344"/>
      <c r="G21" s="348"/>
      <c r="H21" s="343" t="s">
        <v>612</v>
      </c>
      <c r="I21" s="344"/>
      <c r="J21" s="343" t="s">
        <v>613</v>
      </c>
      <c r="K21" s="344"/>
    </row>
    <row r="22" spans="1:11" ht="51.95" customHeight="1" thickBot="1" x14ac:dyDescent="0.3">
      <c r="A22" s="348"/>
      <c r="B22" s="343" t="s">
        <v>614</v>
      </c>
      <c r="C22" s="344"/>
      <c r="D22" s="343" t="s">
        <v>615</v>
      </c>
      <c r="E22" s="344"/>
      <c r="G22" s="349"/>
      <c r="H22" s="345" t="s">
        <v>616</v>
      </c>
      <c r="I22" s="346"/>
      <c r="J22" s="345" t="s">
        <v>617</v>
      </c>
      <c r="K22" s="346"/>
    </row>
    <row r="23" spans="1:11" ht="39.950000000000003" customHeight="1" thickBot="1" x14ac:dyDescent="0.3">
      <c r="A23" s="349"/>
      <c r="B23" s="350"/>
      <c r="C23" s="351"/>
      <c r="D23" s="345" t="s">
        <v>618</v>
      </c>
      <c r="E23" s="346"/>
      <c r="G23" s="347" t="s">
        <v>619</v>
      </c>
      <c r="H23" s="341" t="s">
        <v>620</v>
      </c>
      <c r="I23" s="342"/>
      <c r="J23" s="341" t="s">
        <v>621</v>
      </c>
      <c r="K23" s="342"/>
    </row>
    <row r="24" spans="1:11" ht="24.95" customHeight="1" x14ac:dyDescent="0.25">
      <c r="A24" s="347" t="s">
        <v>607</v>
      </c>
      <c r="B24" s="341" t="s">
        <v>622</v>
      </c>
      <c r="C24" s="342"/>
      <c r="D24" s="341" t="s">
        <v>623</v>
      </c>
      <c r="E24" s="342"/>
      <c r="G24" s="348"/>
      <c r="H24" s="343" t="s">
        <v>624</v>
      </c>
      <c r="I24" s="344"/>
      <c r="J24" s="343" t="s">
        <v>625</v>
      </c>
      <c r="K24" s="344"/>
    </row>
    <row r="25" spans="1:11" ht="39.950000000000003" customHeight="1" thickBot="1" x14ac:dyDescent="0.3">
      <c r="A25" s="348"/>
      <c r="B25" s="343" t="s">
        <v>626</v>
      </c>
      <c r="C25" s="344"/>
      <c r="D25" s="343" t="s">
        <v>627</v>
      </c>
      <c r="E25" s="344"/>
      <c r="G25" s="349"/>
      <c r="H25" s="345" t="s">
        <v>628</v>
      </c>
      <c r="I25" s="346"/>
      <c r="J25" s="345" t="s">
        <v>629</v>
      </c>
      <c r="K25" s="346"/>
    </row>
    <row r="26" spans="1:11" ht="39.950000000000003" customHeight="1" x14ac:dyDescent="0.25">
      <c r="A26" s="348"/>
      <c r="B26" s="343" t="s">
        <v>630</v>
      </c>
      <c r="C26" s="344"/>
      <c r="D26" s="343" t="s">
        <v>631</v>
      </c>
      <c r="E26" s="344"/>
      <c r="G26" s="347" t="s">
        <v>632</v>
      </c>
      <c r="H26" s="341" t="s">
        <v>633</v>
      </c>
      <c r="I26" s="342"/>
      <c r="J26" s="341" t="s">
        <v>634</v>
      </c>
      <c r="K26" s="342"/>
    </row>
    <row r="27" spans="1:11" ht="51.95" customHeight="1" x14ac:dyDescent="0.25">
      <c r="A27" s="348"/>
      <c r="B27" s="343" t="s">
        <v>635</v>
      </c>
      <c r="C27" s="344"/>
      <c r="D27" s="343" t="s">
        <v>636</v>
      </c>
      <c r="E27" s="344"/>
      <c r="G27" s="348"/>
      <c r="H27" s="343" t="s">
        <v>637</v>
      </c>
      <c r="I27" s="344"/>
      <c r="J27" s="343" t="s">
        <v>638</v>
      </c>
      <c r="K27" s="344"/>
    </row>
    <row r="28" spans="1:11" ht="39.950000000000003" customHeight="1" thickBot="1" x14ac:dyDescent="0.3">
      <c r="A28" s="348"/>
      <c r="B28" s="343"/>
      <c r="C28" s="344"/>
      <c r="D28" s="343" t="s">
        <v>639</v>
      </c>
      <c r="E28" s="344"/>
      <c r="G28" s="349"/>
      <c r="H28" s="345" t="s">
        <v>640</v>
      </c>
      <c r="I28" s="346"/>
      <c r="J28" s="345" t="s">
        <v>641</v>
      </c>
      <c r="K28" s="346"/>
    </row>
    <row r="29" spans="1:11" ht="24.95" customHeight="1" thickBot="1" x14ac:dyDescent="0.3">
      <c r="A29" s="349"/>
      <c r="B29" s="345"/>
      <c r="C29" s="346"/>
      <c r="D29" s="345" t="s">
        <v>642</v>
      </c>
      <c r="E29" s="346"/>
    </row>
    <row r="30" spans="1:11" ht="24.95" customHeight="1" x14ac:dyDescent="0.25">
      <c r="A30" s="347" t="s">
        <v>619</v>
      </c>
      <c r="B30" s="341" t="s">
        <v>643</v>
      </c>
      <c r="C30" s="342"/>
      <c r="D30" s="341" t="s">
        <v>644</v>
      </c>
      <c r="E30" s="342"/>
    </row>
    <row r="31" spans="1:11" ht="39.950000000000003" customHeight="1" x14ac:dyDescent="0.25">
      <c r="A31" s="348"/>
      <c r="B31" s="343" t="s">
        <v>645</v>
      </c>
      <c r="C31" s="344"/>
      <c r="D31" s="343" t="s">
        <v>646</v>
      </c>
      <c r="E31" s="344"/>
    </row>
    <row r="32" spans="1:11" ht="39.950000000000003" customHeight="1" x14ac:dyDescent="0.25">
      <c r="A32" s="348"/>
      <c r="B32" s="343" t="s">
        <v>647</v>
      </c>
      <c r="C32" s="344"/>
      <c r="D32" s="343" t="s">
        <v>648</v>
      </c>
      <c r="E32" s="344"/>
    </row>
    <row r="33" spans="1:11" ht="51.95" customHeight="1" thickBot="1" x14ac:dyDescent="0.3">
      <c r="A33" s="349"/>
      <c r="B33" s="345" t="s">
        <v>649</v>
      </c>
      <c r="C33" s="346"/>
      <c r="D33" s="350"/>
      <c r="E33" s="351"/>
    </row>
    <row r="34" spans="1:11" ht="24.95" customHeight="1" x14ac:dyDescent="0.25">
      <c r="A34" s="347" t="s">
        <v>632</v>
      </c>
      <c r="B34" s="341" t="s">
        <v>650</v>
      </c>
      <c r="C34" s="342"/>
      <c r="D34" s="341" t="s">
        <v>651</v>
      </c>
      <c r="E34" s="342"/>
    </row>
    <row r="35" spans="1:11" ht="24.95" customHeight="1" x14ac:dyDescent="0.25">
      <c r="A35" s="348"/>
      <c r="B35" s="343" t="s">
        <v>652</v>
      </c>
      <c r="C35" s="344"/>
      <c r="D35" s="343" t="s">
        <v>653</v>
      </c>
      <c r="E35" s="344"/>
    </row>
    <row r="36" spans="1:11" ht="39.950000000000003" customHeight="1" x14ac:dyDescent="0.25">
      <c r="A36" s="348"/>
      <c r="B36" s="343" t="s">
        <v>654</v>
      </c>
      <c r="C36" s="344"/>
      <c r="D36" s="343" t="s">
        <v>655</v>
      </c>
      <c r="E36" s="344"/>
    </row>
    <row r="37" spans="1:11" ht="51.95" customHeight="1" thickBot="1" x14ac:dyDescent="0.3">
      <c r="A37" s="349"/>
      <c r="B37" s="345" t="s">
        <v>656</v>
      </c>
      <c r="C37" s="346"/>
      <c r="D37" s="350"/>
      <c r="E37" s="351"/>
    </row>
    <row r="40" spans="1:11" ht="35.25" customHeight="1" x14ac:dyDescent="0.25">
      <c r="A40" s="358" t="s">
        <v>657</v>
      </c>
      <c r="B40" s="358"/>
      <c r="C40" s="358"/>
      <c r="D40" s="358"/>
      <c r="E40" s="358"/>
      <c r="G40" s="358" t="s">
        <v>658</v>
      </c>
      <c r="H40" s="358"/>
      <c r="I40" s="358"/>
      <c r="J40" s="358"/>
      <c r="K40" s="358"/>
    </row>
    <row r="41" spans="1:11" ht="15.75" customHeight="1" thickBot="1" x14ac:dyDescent="0.3">
      <c r="A41" s="6"/>
      <c r="B41" s="58"/>
      <c r="C41" s="6"/>
      <c r="D41" s="6"/>
      <c r="G41"/>
      <c r="H41" s="56"/>
    </row>
    <row r="42" spans="1:11" ht="45.75" thickBot="1" x14ac:dyDescent="0.3">
      <c r="A42" s="362" t="s">
        <v>659</v>
      </c>
      <c r="B42" s="364" t="s">
        <v>660</v>
      </c>
      <c r="C42" s="364"/>
      <c r="D42" s="364" t="s">
        <v>661</v>
      </c>
      <c r="E42" s="364"/>
      <c r="G42"/>
      <c r="H42" s="59" t="s">
        <v>576</v>
      </c>
      <c r="I42" s="60" t="s">
        <v>662</v>
      </c>
      <c r="J42" s="354" t="s">
        <v>663</v>
      </c>
      <c r="K42" s="355"/>
    </row>
    <row r="43" spans="1:11" ht="29.25" customHeight="1" thickBot="1" x14ac:dyDescent="0.3">
      <c r="A43" s="363"/>
      <c r="B43" s="364"/>
      <c r="C43" s="364"/>
      <c r="D43" s="9" t="s">
        <v>74</v>
      </c>
      <c r="E43" s="9" t="s">
        <v>75</v>
      </c>
      <c r="G43"/>
      <c r="H43" s="61" t="s">
        <v>580</v>
      </c>
      <c r="I43" s="36" t="s">
        <v>664</v>
      </c>
      <c r="J43" s="365" t="s">
        <v>665</v>
      </c>
      <c r="K43" s="366"/>
    </row>
    <row r="44" spans="1:11" ht="26.25" customHeight="1" x14ac:dyDescent="0.25">
      <c r="A44" s="64">
        <v>1</v>
      </c>
      <c r="B44" s="361" t="s">
        <v>666</v>
      </c>
      <c r="C44" s="361"/>
      <c r="D44" s="65"/>
      <c r="E44" s="66"/>
      <c r="G44"/>
      <c r="H44" s="61" t="s">
        <v>595</v>
      </c>
      <c r="I44" s="36" t="s">
        <v>667</v>
      </c>
      <c r="J44" s="365" t="s">
        <v>668</v>
      </c>
      <c r="K44" s="366"/>
    </row>
    <row r="45" spans="1:11" ht="24" customHeight="1" thickBot="1" x14ac:dyDescent="0.3">
      <c r="A45" s="67">
        <v>2</v>
      </c>
      <c r="B45" s="356" t="s">
        <v>669</v>
      </c>
      <c r="C45" s="356"/>
      <c r="D45" s="68"/>
      <c r="E45" s="69"/>
      <c r="G45"/>
      <c r="H45" s="62" t="s">
        <v>607</v>
      </c>
      <c r="I45" s="63" t="s">
        <v>670</v>
      </c>
      <c r="J45" s="352" t="s">
        <v>671</v>
      </c>
      <c r="K45" s="353"/>
    </row>
    <row r="46" spans="1:11" ht="15.75" customHeight="1" x14ac:dyDescent="0.25">
      <c r="A46" s="67">
        <v>3</v>
      </c>
      <c r="B46" s="356" t="s">
        <v>672</v>
      </c>
      <c r="C46" s="356"/>
      <c r="D46" s="68"/>
      <c r="E46" s="69"/>
      <c r="G46"/>
      <c r="H46" s="56"/>
    </row>
    <row r="47" spans="1:11" ht="25.5" customHeight="1" x14ac:dyDescent="0.25">
      <c r="A47" s="67">
        <v>4</v>
      </c>
      <c r="B47" s="356" t="s">
        <v>673</v>
      </c>
      <c r="C47" s="356"/>
      <c r="D47" s="68"/>
      <c r="E47" s="69"/>
      <c r="G47"/>
      <c r="H47" s="56"/>
    </row>
    <row r="48" spans="1:11" ht="27" customHeight="1" x14ac:dyDescent="0.25">
      <c r="A48" s="67">
        <v>5</v>
      </c>
      <c r="B48" s="356" t="s">
        <v>674</v>
      </c>
      <c r="C48" s="356"/>
      <c r="D48" s="68"/>
      <c r="E48" s="69"/>
      <c r="G48"/>
      <c r="H48" s="56"/>
    </row>
    <row r="49" spans="1:9" x14ac:dyDescent="0.25">
      <c r="A49" s="67">
        <v>6</v>
      </c>
      <c r="B49" s="356" t="s">
        <v>675</v>
      </c>
      <c r="C49" s="356"/>
      <c r="D49" s="68"/>
      <c r="E49" s="69"/>
      <c r="G49"/>
      <c r="H49" s="56"/>
    </row>
    <row r="50" spans="1:9" ht="25.5" customHeight="1" x14ac:dyDescent="0.25">
      <c r="A50" s="67">
        <v>7</v>
      </c>
      <c r="B50" s="356" t="s">
        <v>676</v>
      </c>
      <c r="C50" s="356"/>
      <c r="D50" s="68"/>
      <c r="E50" s="69"/>
    </row>
    <row r="51" spans="1:9" ht="26.25" customHeight="1" x14ac:dyDescent="0.25">
      <c r="A51" s="67">
        <v>8</v>
      </c>
      <c r="B51" s="356" t="s">
        <v>677</v>
      </c>
      <c r="C51" s="356"/>
      <c r="D51" s="68"/>
      <c r="E51" s="69"/>
    </row>
    <row r="52" spans="1:9" x14ac:dyDescent="0.25">
      <c r="A52" s="67">
        <v>9</v>
      </c>
      <c r="B52" s="356" t="s">
        <v>678</v>
      </c>
      <c r="C52" s="356"/>
      <c r="D52" s="68"/>
      <c r="E52" s="69"/>
    </row>
    <row r="53" spans="1:9" ht="30" customHeight="1" x14ac:dyDescent="0.25">
      <c r="A53" s="67">
        <v>10</v>
      </c>
      <c r="B53" s="356" t="s">
        <v>679</v>
      </c>
      <c r="C53" s="356"/>
      <c r="D53" s="68"/>
      <c r="E53" s="69"/>
    </row>
    <row r="54" spans="1:9" x14ac:dyDescent="0.25">
      <c r="A54" s="67">
        <v>11</v>
      </c>
      <c r="B54" s="356" t="s">
        <v>680</v>
      </c>
      <c r="C54" s="356"/>
      <c r="D54" s="68"/>
      <c r="E54" s="69"/>
    </row>
    <row r="55" spans="1:9" x14ac:dyDescent="0.25">
      <c r="A55" s="67">
        <v>12</v>
      </c>
      <c r="B55" s="356" t="s">
        <v>681</v>
      </c>
      <c r="C55" s="356"/>
      <c r="D55" s="68"/>
      <c r="E55" s="69"/>
    </row>
    <row r="56" spans="1:9" x14ac:dyDescent="0.25">
      <c r="A56" s="67">
        <v>13</v>
      </c>
      <c r="B56" s="356" t="s">
        <v>682</v>
      </c>
      <c r="C56" s="356"/>
      <c r="D56" s="68"/>
      <c r="E56" s="69"/>
    </row>
    <row r="57" spans="1:9" x14ac:dyDescent="0.25">
      <c r="A57" s="67">
        <v>14</v>
      </c>
      <c r="B57" s="356" t="s">
        <v>683</v>
      </c>
      <c r="C57" s="356"/>
      <c r="D57" s="68"/>
      <c r="E57" s="69"/>
      <c r="F57" s="6"/>
      <c r="G57" s="58"/>
      <c r="H57" s="6"/>
      <c r="I57" s="6"/>
    </row>
    <row r="58" spans="1:9" x14ac:dyDescent="0.25">
      <c r="A58" s="67">
        <v>15</v>
      </c>
      <c r="B58" s="356" t="s">
        <v>684</v>
      </c>
      <c r="C58" s="356"/>
      <c r="D58" s="68"/>
      <c r="E58" s="69"/>
    </row>
    <row r="59" spans="1:9" x14ac:dyDescent="0.25">
      <c r="A59" s="67">
        <v>16</v>
      </c>
      <c r="B59" s="356" t="s">
        <v>685</v>
      </c>
      <c r="C59" s="356"/>
      <c r="D59" s="68"/>
      <c r="E59" s="69"/>
    </row>
    <row r="60" spans="1:9" x14ac:dyDescent="0.25">
      <c r="A60" s="67">
        <v>17</v>
      </c>
      <c r="B60" s="356" t="s">
        <v>686</v>
      </c>
      <c r="C60" s="356"/>
      <c r="D60" s="68"/>
      <c r="E60" s="69"/>
    </row>
    <row r="61" spans="1:9" ht="19.5" customHeight="1" x14ac:dyDescent="0.25">
      <c r="A61" s="67">
        <v>18</v>
      </c>
      <c r="B61" s="356" t="s">
        <v>687</v>
      </c>
      <c r="C61" s="356"/>
      <c r="D61" s="68"/>
      <c r="E61" s="69"/>
    </row>
    <row r="62" spans="1:9" ht="15.75" thickBot="1" x14ac:dyDescent="0.3">
      <c r="A62" s="70">
        <v>19</v>
      </c>
      <c r="B62" s="357" t="s">
        <v>688</v>
      </c>
      <c r="C62" s="357"/>
      <c r="D62" s="71"/>
      <c r="E62" s="72"/>
    </row>
    <row r="63" spans="1:9" ht="15.75" thickBot="1" x14ac:dyDescent="0.3">
      <c r="A63"/>
      <c r="B63" s="359" t="s">
        <v>689</v>
      </c>
      <c r="C63" s="360"/>
      <c r="D63" s="8"/>
    </row>
    <row r="64" spans="1:9" ht="27" customHeight="1" x14ac:dyDescent="0.25"/>
    <row r="66" ht="30" customHeight="1" x14ac:dyDescent="0.25"/>
    <row r="67" ht="27" customHeight="1" x14ac:dyDescent="0.25"/>
    <row r="69" ht="30.75" customHeight="1" x14ac:dyDescent="0.25"/>
    <row r="70" ht="41.25" customHeight="1" x14ac:dyDescent="0.25"/>
    <row r="72" ht="27" customHeight="1" x14ac:dyDescent="0.25"/>
    <row r="78" ht="30" customHeight="1" x14ac:dyDescent="0.25"/>
    <row r="82" spans="1:1" ht="24" customHeight="1" x14ac:dyDescent="0.25"/>
    <row r="84" spans="1:1" customFormat="1" ht="32.25" customHeight="1" x14ac:dyDescent="0.25">
      <c r="A84" s="56"/>
    </row>
    <row r="86" spans="1:1" ht="55.5" customHeight="1" x14ac:dyDescent="0.25"/>
    <row r="87" spans="1:1" ht="34.5" customHeight="1" x14ac:dyDescent="0.25"/>
    <row r="88" spans="1:1" ht="36" customHeight="1" x14ac:dyDescent="0.25"/>
    <row r="89" spans="1:1" ht="43.5" customHeight="1" x14ac:dyDescent="0.25"/>
  </sheetData>
  <mergeCells count="129">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 ref="A24:A29"/>
    <mergeCell ref="A30:A33"/>
    <mergeCell ref="A34:A37"/>
    <mergeCell ref="B25:C25"/>
    <mergeCell ref="B26:C26"/>
    <mergeCell ref="B27:C27"/>
    <mergeCell ref="B28:C28"/>
    <mergeCell ref="B29:C29"/>
    <mergeCell ref="B30:C30"/>
    <mergeCell ref="B31:C31"/>
    <mergeCell ref="B32:C32"/>
    <mergeCell ref="B33:C33"/>
    <mergeCell ref="B34:C34"/>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D19"/>
  <sheetViews>
    <sheetView topLeftCell="A10" workbookViewId="0">
      <selection activeCell="B6" sqref="B6:B10"/>
    </sheetView>
  </sheetViews>
  <sheetFormatPr baseColWidth="10" defaultColWidth="11.42578125" defaultRowHeight="15" x14ac:dyDescent="0.25"/>
  <cols>
    <col min="1" max="1" width="16.85546875" customWidth="1"/>
    <col min="2" max="2" width="21.85546875" customWidth="1"/>
    <col min="3" max="3" width="36.7109375" bestFit="1" customWidth="1"/>
    <col min="4" max="4" width="36.5703125" customWidth="1"/>
  </cols>
  <sheetData>
    <row r="1" spans="1:4" x14ac:dyDescent="0.25">
      <c r="A1" s="375" t="s">
        <v>690</v>
      </c>
      <c r="B1" s="375"/>
      <c r="C1" s="375"/>
      <c r="D1" s="375"/>
    </row>
    <row r="2" spans="1:4" x14ac:dyDescent="0.25">
      <c r="A2" s="4"/>
    </row>
    <row r="3" spans="1:4" x14ac:dyDescent="0.25">
      <c r="A3" t="s">
        <v>691</v>
      </c>
    </row>
    <row r="4" spans="1:4" ht="15.75" thickBot="1" x14ac:dyDescent="0.3">
      <c r="A4" s="4"/>
    </row>
    <row r="5" spans="1:4" ht="15.75" thickBot="1" x14ac:dyDescent="0.3">
      <c r="A5" s="38" t="s">
        <v>42</v>
      </c>
      <c r="B5" s="39" t="s">
        <v>692</v>
      </c>
      <c r="C5" s="384" t="s">
        <v>560</v>
      </c>
      <c r="D5" s="385"/>
    </row>
    <row r="6" spans="1:4" ht="39" thickBot="1" x14ac:dyDescent="0.3">
      <c r="A6" s="382" t="s">
        <v>693</v>
      </c>
      <c r="B6" s="40" t="s">
        <v>694</v>
      </c>
      <c r="C6" s="373" t="s">
        <v>695</v>
      </c>
      <c r="D6" s="374"/>
    </row>
    <row r="7" spans="1:4" ht="26.25" thickBot="1" x14ac:dyDescent="0.3">
      <c r="A7" s="386"/>
      <c r="B7" s="40" t="s">
        <v>696</v>
      </c>
      <c r="C7" s="373" t="s">
        <v>697</v>
      </c>
      <c r="D7" s="374"/>
    </row>
    <row r="8" spans="1:4" ht="26.25" thickBot="1" x14ac:dyDescent="0.3">
      <c r="A8" s="386"/>
      <c r="B8" s="40" t="s">
        <v>698</v>
      </c>
      <c r="C8" s="373" t="s">
        <v>699</v>
      </c>
      <c r="D8" s="374"/>
    </row>
    <row r="9" spans="1:4" ht="39" thickBot="1" x14ac:dyDescent="0.3">
      <c r="A9" s="386"/>
      <c r="B9" s="40" t="s">
        <v>700</v>
      </c>
      <c r="C9" s="373" t="s">
        <v>701</v>
      </c>
      <c r="D9" s="374"/>
    </row>
    <row r="10" spans="1:4" ht="38.25" x14ac:dyDescent="0.25">
      <c r="A10" s="386"/>
      <c r="B10" s="83" t="s">
        <v>702</v>
      </c>
      <c r="C10" s="387" t="s">
        <v>703</v>
      </c>
      <c r="D10" s="388"/>
    </row>
    <row r="11" spans="1:4" x14ac:dyDescent="0.25">
      <c r="A11" s="37" t="s">
        <v>704</v>
      </c>
      <c r="B11" s="37" t="s">
        <v>704</v>
      </c>
      <c r="C11" s="81"/>
      <c r="D11" s="81"/>
    </row>
    <row r="12" spans="1:4" ht="39.75" customHeight="1" thickBot="1" x14ac:dyDescent="0.3">
      <c r="A12" s="376" t="s">
        <v>705</v>
      </c>
      <c r="B12" s="377"/>
      <c r="C12" s="41" t="s">
        <v>706</v>
      </c>
      <c r="D12" s="380" t="s">
        <v>707</v>
      </c>
    </row>
    <row r="13" spans="1:4" ht="39.75" customHeight="1" thickBot="1" x14ac:dyDescent="0.3">
      <c r="A13" s="376"/>
      <c r="B13" s="377"/>
      <c r="C13" s="41" t="s">
        <v>708</v>
      </c>
      <c r="D13" s="380"/>
    </row>
    <row r="14" spans="1:4" ht="39.75" customHeight="1" thickBot="1" x14ac:dyDescent="0.3">
      <c r="A14" s="378"/>
      <c r="B14" s="379"/>
      <c r="C14" s="41" t="s">
        <v>709</v>
      </c>
      <c r="D14" s="381"/>
    </row>
    <row r="15" spans="1:4" ht="27" customHeight="1" thickBot="1" x14ac:dyDescent="0.3">
      <c r="A15" s="382" t="s">
        <v>710</v>
      </c>
      <c r="B15" s="40" t="s">
        <v>711</v>
      </c>
      <c r="C15" s="373" t="s">
        <v>712</v>
      </c>
      <c r="D15" s="374"/>
    </row>
    <row r="16" spans="1:4" ht="37.5" customHeight="1" thickBot="1" x14ac:dyDescent="0.3">
      <c r="A16" s="383"/>
      <c r="B16" s="40" t="s">
        <v>713</v>
      </c>
      <c r="C16" s="373" t="s">
        <v>714</v>
      </c>
      <c r="D16" s="374"/>
    </row>
    <row r="17" spans="1:4" ht="37.5" customHeight="1" thickBot="1" x14ac:dyDescent="0.3">
      <c r="A17" s="371" t="s">
        <v>715</v>
      </c>
      <c r="B17" s="372"/>
      <c r="C17" s="373" t="s">
        <v>716</v>
      </c>
      <c r="D17" s="374"/>
    </row>
    <row r="18" spans="1:4" ht="42.75" customHeight="1" x14ac:dyDescent="0.25"/>
    <row r="19" spans="1:4" ht="85.5" customHeight="1" x14ac:dyDescent="0.2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B1:E20"/>
  <sheetViews>
    <sheetView workbookViewId="0">
      <selection activeCell="F12" sqref="F12"/>
    </sheetView>
  </sheetViews>
  <sheetFormatPr baseColWidth="10" defaultColWidth="11.42578125" defaultRowHeight="15" x14ac:dyDescent="0.25"/>
  <cols>
    <col min="1" max="1" width="9.140625" customWidth="1"/>
    <col min="2" max="2" width="20.28515625" bestFit="1" customWidth="1"/>
    <col min="3" max="3" width="14" bestFit="1" customWidth="1"/>
    <col min="4" max="4" width="68.7109375" customWidth="1"/>
    <col min="5" max="5" width="12" customWidth="1"/>
    <col min="6" max="6" width="19.85546875" customWidth="1"/>
    <col min="7" max="7" width="23.140625" customWidth="1"/>
  </cols>
  <sheetData>
    <row r="1" spans="2:5" x14ac:dyDescent="0.25">
      <c r="B1" s="392" t="s">
        <v>717</v>
      </c>
      <c r="C1" s="392"/>
      <c r="D1" s="392"/>
      <c r="E1" s="392"/>
    </row>
    <row r="2" spans="2:5" ht="15.75" thickBot="1" x14ac:dyDescent="0.3"/>
    <row r="3" spans="2:5" ht="26.25" thickBot="1" x14ac:dyDescent="0.3">
      <c r="B3" s="73" t="s">
        <v>718</v>
      </c>
      <c r="C3" s="74" t="s">
        <v>719</v>
      </c>
      <c r="D3" s="75" t="s">
        <v>720</v>
      </c>
      <c r="E3" s="74" t="s">
        <v>721</v>
      </c>
    </row>
    <row r="4" spans="2:5" ht="15.75" thickBot="1" x14ac:dyDescent="0.3">
      <c r="B4" s="403" t="s">
        <v>722</v>
      </c>
      <c r="C4" s="76" t="s">
        <v>107</v>
      </c>
      <c r="D4" s="405" t="s">
        <v>723</v>
      </c>
      <c r="E4" s="77" t="s">
        <v>724</v>
      </c>
    </row>
    <row r="5" spans="2:5" ht="15.75" thickBot="1" x14ac:dyDescent="0.3">
      <c r="B5" s="404"/>
      <c r="C5" s="76" t="s">
        <v>120</v>
      </c>
      <c r="D5" s="406"/>
      <c r="E5" s="77" t="s">
        <v>724</v>
      </c>
    </row>
    <row r="6" spans="2:5" ht="15.75" thickBot="1" x14ac:dyDescent="0.3">
      <c r="B6" s="403" t="s">
        <v>725</v>
      </c>
      <c r="C6" s="45" t="s">
        <v>108</v>
      </c>
      <c r="D6" s="35" t="s">
        <v>726</v>
      </c>
      <c r="E6" s="76" t="s">
        <v>724</v>
      </c>
    </row>
    <row r="7" spans="2:5" ht="15.75" thickBot="1" x14ac:dyDescent="0.3">
      <c r="B7" s="404"/>
      <c r="C7" s="45" t="s">
        <v>121</v>
      </c>
      <c r="D7" s="35" t="s">
        <v>727</v>
      </c>
      <c r="E7" s="45" t="s">
        <v>724</v>
      </c>
    </row>
    <row r="8" spans="2:5" ht="15.75" thickBot="1" x14ac:dyDescent="0.3">
      <c r="B8" s="403" t="s">
        <v>728</v>
      </c>
      <c r="C8" s="77" t="s">
        <v>109</v>
      </c>
      <c r="D8" s="35" t="s">
        <v>729</v>
      </c>
      <c r="E8" s="78">
        <v>0.25</v>
      </c>
    </row>
    <row r="9" spans="2:5" ht="26.25" thickBot="1" x14ac:dyDescent="0.3">
      <c r="B9" s="407"/>
      <c r="C9" s="77" t="s">
        <v>122</v>
      </c>
      <c r="D9" s="35" t="s">
        <v>730</v>
      </c>
      <c r="E9" s="78">
        <v>0.15</v>
      </c>
    </row>
    <row r="10" spans="2:5" ht="26.25" thickBot="1" x14ac:dyDescent="0.3">
      <c r="B10" s="404"/>
      <c r="C10" s="77" t="s">
        <v>131</v>
      </c>
      <c r="D10" s="35" t="s">
        <v>731</v>
      </c>
      <c r="E10" s="78">
        <v>0.1</v>
      </c>
    </row>
    <row r="11" spans="2:5" ht="39" thickBot="1" x14ac:dyDescent="0.3">
      <c r="B11" s="393" t="s">
        <v>732</v>
      </c>
      <c r="C11" s="77" t="s">
        <v>110</v>
      </c>
      <c r="D11" s="35" t="s">
        <v>733</v>
      </c>
      <c r="E11" s="79">
        <v>0.25</v>
      </c>
    </row>
    <row r="12" spans="2:5" ht="15.75" thickBot="1" x14ac:dyDescent="0.3">
      <c r="B12" s="394"/>
      <c r="C12" s="77" t="s">
        <v>123</v>
      </c>
      <c r="D12" s="35" t="s">
        <v>734</v>
      </c>
      <c r="E12" s="79">
        <v>0.15</v>
      </c>
    </row>
    <row r="13" spans="2:5" ht="26.25" thickBot="1" x14ac:dyDescent="0.3">
      <c r="B13" s="393" t="s">
        <v>735</v>
      </c>
      <c r="C13" s="77" t="s">
        <v>111</v>
      </c>
      <c r="D13" s="35" t="s">
        <v>736</v>
      </c>
      <c r="E13" s="77" t="s">
        <v>724</v>
      </c>
    </row>
    <row r="14" spans="2:5" ht="26.25" thickBot="1" x14ac:dyDescent="0.3">
      <c r="B14" s="394"/>
      <c r="C14" s="77" t="s">
        <v>124</v>
      </c>
      <c r="D14" s="35" t="s">
        <v>737</v>
      </c>
      <c r="E14" s="77" t="s">
        <v>724</v>
      </c>
    </row>
    <row r="15" spans="2:5" ht="15.75" thickBot="1" x14ac:dyDescent="0.3">
      <c r="B15" s="395" t="s">
        <v>738</v>
      </c>
      <c r="C15" s="77" t="s">
        <v>739</v>
      </c>
      <c r="D15" s="35" t="s">
        <v>740</v>
      </c>
      <c r="E15" s="77" t="s">
        <v>724</v>
      </c>
    </row>
    <row r="16" spans="2:5" ht="15.75" thickBot="1" x14ac:dyDescent="0.3">
      <c r="B16" s="396"/>
      <c r="C16" s="77" t="s">
        <v>741</v>
      </c>
      <c r="D16" s="35" t="s">
        <v>742</v>
      </c>
      <c r="E16" s="77" t="s">
        <v>724</v>
      </c>
    </row>
    <row r="17" spans="2:5" x14ac:dyDescent="0.25">
      <c r="B17" s="397"/>
      <c r="C17" s="398"/>
      <c r="D17" s="398"/>
      <c r="E17" s="399"/>
    </row>
    <row r="18" spans="2:5" x14ac:dyDescent="0.25">
      <c r="B18" s="400" t="s">
        <v>743</v>
      </c>
      <c r="C18" s="401"/>
      <c r="D18" s="401"/>
      <c r="E18" s="402"/>
    </row>
    <row r="19" spans="2:5" x14ac:dyDescent="0.25">
      <c r="B19" s="400"/>
      <c r="C19" s="401"/>
      <c r="D19" s="401"/>
      <c r="E19" s="402"/>
    </row>
    <row r="20" spans="2:5" ht="15.75" thickBot="1" x14ac:dyDescent="0.3">
      <c r="B20" s="389" t="s">
        <v>744</v>
      </c>
      <c r="C20" s="390"/>
      <c r="D20" s="390"/>
      <c r="E20" s="391"/>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2578125" defaultRowHeight="15" x14ac:dyDescent="0.25"/>
  <cols>
    <col min="1" max="1" width="4.140625" customWidth="1"/>
    <col min="2" max="2" width="30.42578125" style="17" customWidth="1"/>
    <col min="3" max="3" width="45.7109375" customWidth="1"/>
  </cols>
  <sheetData>
    <row r="1" spans="2:3" x14ac:dyDescent="0.25">
      <c r="B1" s="375" t="s">
        <v>745</v>
      </c>
      <c r="C1" s="375"/>
    </row>
    <row r="3" spans="2:3" x14ac:dyDescent="0.25">
      <c r="B3" s="18" t="s">
        <v>746</v>
      </c>
      <c r="C3" s="1"/>
    </row>
    <row r="4" spans="2:3" x14ac:dyDescent="0.25">
      <c r="B4" s="18" t="s">
        <v>747</v>
      </c>
      <c r="C4" s="1"/>
    </row>
    <row r="5" spans="2:3" ht="45" x14ac:dyDescent="0.25">
      <c r="B5" s="18" t="s">
        <v>748</v>
      </c>
      <c r="C5" s="1"/>
    </row>
    <row r="6" spans="2:3" x14ac:dyDescent="0.25">
      <c r="B6" s="18" t="s">
        <v>749</v>
      </c>
      <c r="C6" s="2" t="s">
        <v>750</v>
      </c>
    </row>
    <row r="7" spans="2:3" x14ac:dyDescent="0.25">
      <c r="B7" s="18" t="s">
        <v>751</v>
      </c>
      <c r="C7" s="1"/>
    </row>
    <row r="8" spans="2:3" ht="30" x14ac:dyDescent="0.25">
      <c r="B8" s="18" t="s">
        <v>752</v>
      </c>
      <c r="C8" s="1"/>
    </row>
    <row r="9" spans="2:3" ht="45" x14ac:dyDescent="0.25">
      <c r="B9" s="18" t="s">
        <v>753</v>
      </c>
      <c r="C9" s="1"/>
    </row>
    <row r="10" spans="2:3" x14ac:dyDescent="0.25">
      <c r="B10" s="408" t="s">
        <v>754</v>
      </c>
      <c r="C10" s="1" t="s">
        <v>755</v>
      </c>
    </row>
    <row r="11" spans="2:3" x14ac:dyDescent="0.25">
      <c r="B11" s="409"/>
      <c r="C11" s="1" t="s">
        <v>756</v>
      </c>
    </row>
    <row r="12" spans="2:3" ht="30" x14ac:dyDescent="0.25">
      <c r="B12" s="18" t="s">
        <v>757</v>
      </c>
      <c r="C12" s="1"/>
    </row>
    <row r="13" spans="2:3" ht="30" x14ac:dyDescent="0.25">
      <c r="B13" s="18" t="s">
        <v>758</v>
      </c>
      <c r="C13" s="1"/>
    </row>
    <row r="14" spans="2:3" x14ac:dyDescent="0.25">
      <c r="B14" s="18" t="s">
        <v>759</v>
      </c>
      <c r="C14" s="1"/>
    </row>
    <row r="15" spans="2:3" x14ac:dyDescent="0.25">
      <c r="B15" s="18" t="s">
        <v>760</v>
      </c>
      <c r="C15" s="1"/>
    </row>
    <row r="16" spans="2:3" x14ac:dyDescent="0.25">
      <c r="B16" s="18" t="s">
        <v>761</v>
      </c>
      <c r="C16" s="1"/>
    </row>
    <row r="17" spans="2:3" x14ac:dyDescent="0.25">
      <c r="B17" s="18" t="s">
        <v>762</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d6844ec-5394-4908-9fc7-2b61834fcc1b" xsi:nil="true"/>
    <lcf76f155ced4ddcb4097134ff3c332f xmlns="a8c18c6c-cefa-4b99-b050-d33e529ecf67">
      <Terms xmlns="http://schemas.microsoft.com/office/infopath/2007/PartnerControls"/>
    </lcf76f155ced4ddcb4097134ff3c332f>
    <orden xmlns="a8c18c6c-cefa-4b99-b050-d33e529ecf67"/>
    <_x002f__x002f_ xmlns="a8c18c6c-cefa-4b99-b050-d33e529ecf67" xsi:nil="true"/>
  </documentManagement>
</p:properties>
</file>

<file path=customXml/itemProps1.xml><?xml version="1.0" encoding="utf-8"?>
<ds:datastoreItem xmlns:ds="http://schemas.openxmlformats.org/officeDocument/2006/customXml" ds:itemID="{1772BD55-923E-4214-AEE4-A6F94BF633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18c6c-cefa-4b99-b050-d33e529ecf67"/>
    <ds:schemaRef ds:uri="dd6844ec-5394-4908-9fc7-2b61834fc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3F5D64-D83B-41F2-9F49-906388386965}">
  <ds:schemaRefs>
    <ds:schemaRef ds:uri="http://schemas.microsoft.com/sharepoint/v3/contenttype/forms"/>
  </ds:schemaRefs>
</ds:datastoreItem>
</file>

<file path=customXml/itemProps3.xml><?xml version="1.0" encoding="utf-8"?>
<ds:datastoreItem xmlns:ds="http://schemas.openxmlformats.org/officeDocument/2006/customXml" ds:itemID="{14372A95-CC27-4F59-88EB-87317F9FA3E9}">
  <ds:schemaRefs>
    <ds:schemaRef ds:uri="http://schemas.microsoft.com/office/2006/metadata/properties"/>
    <ds:schemaRef ds:uri="http://schemas.microsoft.com/office/infopath/2007/PartnerControls"/>
    <ds:schemaRef ds:uri="dd6844ec-5394-4908-9fc7-2b61834fcc1b"/>
    <ds:schemaRef ds:uri="a8c18c6c-cefa-4b99-b050-d33e529ecf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Matriz Riesgos </vt:lpstr>
      <vt:lpstr>Datos Validacion</vt:lpstr>
      <vt:lpstr>ZONAS DE RIESGO</vt:lpstr>
      <vt:lpstr>Mapa Riesgo Residual</vt:lpstr>
      <vt:lpstr>Tablas Prob-Imp</vt:lpstr>
      <vt:lpstr>Tipos de riesgos</vt:lpstr>
      <vt:lpstr>Eval Controles</vt:lpstr>
      <vt:lpstr>Plantilla Indicador R</vt:lpstr>
      <vt:lpstr>'Tipos de riesgos'!_ftnref1</vt:lpstr>
      <vt:lpstr>'Tipos de riesgos'!_Toc40698339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Jefferson Orlando Lopez Saavedra</cp:lastModifiedBy>
  <cp:revision/>
  <dcterms:created xsi:type="dcterms:W3CDTF">2018-06-15T19:57:48Z</dcterms:created>
  <dcterms:modified xsi:type="dcterms:W3CDTF">2026-06-04T20:38:56Z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ies>
</file>